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jemic-my.sharepoint.com/personal/h-hosokawa_jemic_onmicrosoft_com/Documents/デスクトップ/"/>
    </mc:Choice>
  </mc:AlternateContent>
  <xr:revisionPtr revIDLastSave="9" documentId="13_ncr:1_{B295D4FA-8B08-45E8-8CAC-73664D0CAD8D}" xr6:coauthVersionLast="47" xr6:coauthVersionMax="47" xr10:uidLastSave="{CFACB983-6C1F-4C8C-B831-348006F27D45}"/>
  <bookViews>
    <workbookView xWindow="28680" yWindow="-120" windowWidth="29040" windowHeight="15840" xr2:uid="{00000000-000D-0000-FFFF-FFFF00000000}"/>
  </bookViews>
  <sheets>
    <sheet name="申請書" sheetId="15" r:id="rId1"/>
    <sheet name="照度計型式承認一覧表" sheetId="14" state="hidden" r:id="rId2"/>
    <sheet name="製造者" sheetId="16" state="hidden" r:id="rId3"/>
  </sheets>
  <definedNames>
    <definedName name="_xlnm._FilterDatabase" localSheetId="0" hidden="1">申請書!$P$12:$Q$14</definedName>
    <definedName name="_xlnm.Print_Area" localSheetId="1">照度計型式承認一覧表!$A$1:$G$30</definedName>
    <definedName name="_xlnm.Print_Area" localSheetId="0">申請書!$A$1:$L$62</definedName>
    <definedName name="_xlnm.Print_Area" localSheetId="2">製造者!$A$1:$B$49</definedName>
    <definedName name="型の記号">照度計型式承認一覧表!$B$4:$B$30</definedName>
    <definedName name="型の記号_51013">申請書!$BS$11</definedName>
    <definedName name="型の記号_51022">申請書!$BT$11</definedName>
    <definedName name="型の記号_FT3424">申請書!$BU$11</definedName>
    <definedName name="型の記号_FT3425">申請書!$BV$11</definedName>
    <definedName name="型の記号_選択不要時01">申請書!$BR$13</definedName>
    <definedName name="型の記号_選択不要時02">申請書!$BR$15</definedName>
    <definedName name="型の記号_選択不要時03">申請書!$BR$17</definedName>
    <definedName name="型の記号_選択不要時04">申請書!$BR$19</definedName>
    <definedName name="型の記号_選択不要時05">申請書!$BR$21</definedName>
    <definedName name="型の記号_選択不要時06">申請書!$BR$23</definedName>
    <definedName name="型の記号_選択不要時07">申請書!$BR$25</definedName>
    <definedName name="型の記号_選択不要時08">申請書!$BR$27</definedName>
    <definedName name="型の記号_選択不要時09">申請書!$BR$29</definedName>
    <definedName name="型の記号_選択不要時10">申請書!$BR$31</definedName>
    <definedName name="型の記号_貼り付け01" localSheetId="0">INDIRECT(申請書!$BQ$13)</definedName>
    <definedName name="型の記号_貼り付け02" localSheetId="0">INDIRECT(申請書!$BQ$15)</definedName>
    <definedName name="型の記号_貼り付け03" localSheetId="0">INDIRECT(申請書!$BQ$17)</definedName>
    <definedName name="型の記号_貼り付け04" localSheetId="0">INDIRECT(申請書!$BQ$19)</definedName>
    <definedName name="型の記号_貼り付け05" localSheetId="0">INDIRECT(申請書!$BQ$21)</definedName>
    <definedName name="型の記号_貼り付け06" localSheetId="0">INDIRECT(申請書!$BQ$23)</definedName>
    <definedName name="型の記号_貼り付け07" localSheetId="0">INDIRECT(申請書!$BQ$25)</definedName>
    <definedName name="型の記号_貼り付け08" localSheetId="0">INDIRECT(申請書!$BQ$27)</definedName>
    <definedName name="型の記号_貼り付け09" localSheetId="0">INDIRECT(申請書!$BQ$29)</definedName>
    <definedName name="型の記号_貼り付け10" localSheetId="0">INDIRECT(申請書!$BQ$31)</definedName>
    <definedName name="型式失効予定日">照度計型式承認一覧表!$E$4:$E$30</definedName>
    <definedName name="型式承認番号">照度計型式承認一覧表!$A$4:$A$30</definedName>
    <definedName name="種類">照度計型式承認一覧表!$C$4:$C$30</definedName>
    <definedName name="種類_アナログ指示式" localSheetId="0">申請書!$BF$11:$BF$12</definedName>
    <definedName name="種類_デジタル式" localSheetId="0">申請書!$BG$11:$BG$12</definedName>
    <definedName name="種類_貼り付け01" localSheetId="0">INDIRECT(申請書!$BD$13)</definedName>
    <definedName name="種類_貼り付け02" localSheetId="0">INDIRECT(申請書!$BD$15)</definedName>
    <definedName name="種類_貼り付け03" localSheetId="0">INDIRECT(申請書!$BD$17)</definedName>
    <definedName name="種類_貼り付け04" localSheetId="0">INDIRECT(申請書!$BD$19)</definedName>
    <definedName name="種類_貼り付け05" localSheetId="0">INDIRECT(申請書!$BD$21)</definedName>
    <definedName name="種類_貼り付け06" localSheetId="0">INDIRECT(申請書!$BD$23)</definedName>
    <definedName name="種類_貼り付け07" localSheetId="0">INDIRECT(申請書!$BD$25)</definedName>
    <definedName name="種類_貼り付け08" localSheetId="0">INDIRECT(申請書!$BD$27)</definedName>
    <definedName name="種類_貼り付け09" localSheetId="0">INDIRECT(申請書!$BD$29)</definedName>
    <definedName name="種類_貼り付け10" localSheetId="0">INDIRECT(申請書!$BD$31)</definedName>
    <definedName name="種類_未選択" localSheetId="0">申請書!$BE$11:$BE$12</definedName>
    <definedName name="承認日">照度計型式承認一覧表!$D$4:$D$30</definedName>
    <definedName name="新修_修理品" localSheetId="0">申請書!$BL$11:$BL$12</definedName>
    <definedName name="新修_新品" localSheetId="0">申請書!$BK$11:$BK$12</definedName>
    <definedName name="新修_貼り付け01" localSheetId="0">INDIRECT(申請書!$BI$13)</definedName>
    <definedName name="新修_貼り付け02" localSheetId="0">INDIRECT(申請書!$BI$15)</definedName>
    <definedName name="新修_貼り付け03" localSheetId="0">INDIRECT(申請書!$BI$17)</definedName>
    <definedName name="新修_貼り付け04" localSheetId="0">INDIRECT(申請書!$BI$19)</definedName>
    <definedName name="新修_貼り付け05" localSheetId="0">INDIRECT(申請書!$BI$21)</definedName>
    <definedName name="新修_貼り付け06" localSheetId="0">INDIRECT(申請書!$BI$23)</definedName>
    <definedName name="新修_貼り付け07" localSheetId="0">INDIRECT(申請書!$BI$25)</definedName>
    <definedName name="新修_貼り付け08" localSheetId="0">INDIRECT(申請書!$BI$27)</definedName>
    <definedName name="新修_貼り付け09" localSheetId="0">INDIRECT(申請書!$BI$29)</definedName>
    <definedName name="新修_貼り付け10" localSheetId="0">INDIRECT(申請書!$BI$31)</definedName>
    <definedName name="新修_未選択" localSheetId="0">申請書!$BJ$11:$BJ$12</definedName>
    <definedName name="製造者">照度計型式承認一覧表!$F$4:$F$30</definedName>
    <definedName name="製造者_E_1_1">製造者!$B$4:$B$7</definedName>
    <definedName name="製造者_E_10">製造者!$B$19:$B$23</definedName>
    <definedName name="製造者_E_11">製造者!$B$24</definedName>
    <definedName name="製造者_E_12">製造者!$B$25:$B$26</definedName>
    <definedName name="製造者_E_13">製造者!$B$27:$B$28</definedName>
    <definedName name="製造者_E_14">製造者!$B$29:$B$30</definedName>
    <definedName name="製造者_E_14_1">製造者!$B$31</definedName>
    <definedName name="製造者_E_15">製造者!$B$32:$B$33</definedName>
    <definedName name="製造者_E_2">製造者!$B$8:$B$9</definedName>
    <definedName name="製造者_E_3">製造者!$B$10</definedName>
    <definedName name="製造者_E_4">製造者!$B$11</definedName>
    <definedName name="製造者_E_5">製造者!$B$12</definedName>
    <definedName name="製造者_E_6">製造者!$B$13</definedName>
    <definedName name="製造者_E_7">製造者!$B$14:$B$15</definedName>
    <definedName name="製造者_E_8">製造者!$B$16:$B$17</definedName>
    <definedName name="製造者_E_9">製造者!$B$18</definedName>
    <definedName name="製造者_EE061">製造者!$B$34</definedName>
    <definedName name="製造者_EE071">製造者!$B$35:$B$36</definedName>
    <definedName name="製造者_EE111">製造者!$B$37:$B$38</definedName>
    <definedName name="製造者_EE112">製造者!$B$39:$B$40</definedName>
    <definedName name="製造者_EE121">製造者!$B$41:$B$42</definedName>
    <definedName name="製造者_EE122">製造者!$B$43</definedName>
    <definedName name="製造者_EE131">製造者!$B$44:$B$45</definedName>
    <definedName name="製造者_EE132">製造者!$B$46</definedName>
    <definedName name="製造者_EE133">製造者!$B$47</definedName>
    <definedName name="製造者_EE141">製造者!$B$48</definedName>
    <definedName name="製造者_EE181">製造者!$B$49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31" i="15" l="1"/>
  <c r="BI29" i="15"/>
  <c r="BI27" i="15"/>
  <c r="BI25" i="15"/>
  <c r="BI23" i="15"/>
  <c r="BI21" i="15"/>
  <c r="BI19" i="15"/>
  <c r="BI17" i="15"/>
  <c r="BI15" i="15"/>
  <c r="BI13" i="15"/>
  <c r="BR31" i="15"/>
  <c r="BR29" i="15"/>
  <c r="BR27" i="15"/>
  <c r="BR25" i="15"/>
  <c r="BR23" i="15"/>
  <c r="BR21" i="15"/>
  <c r="BR19" i="15"/>
  <c r="BR17" i="15"/>
  <c r="BR15" i="15"/>
  <c r="BR13" i="15"/>
  <c r="BN32" i="15"/>
  <c r="BN30" i="15"/>
  <c r="BN28" i="15"/>
  <c r="BN26" i="15"/>
  <c r="BN24" i="15"/>
  <c r="BN22" i="15"/>
  <c r="BN20" i="15"/>
  <c r="BN18" i="15"/>
  <c r="BN16" i="15"/>
  <c r="BN31" i="15"/>
  <c r="BQ31" i="15" s="1"/>
  <c r="BN29" i="15"/>
  <c r="BO29" i="15" s="1"/>
  <c r="BN27" i="15"/>
  <c r="BO27" i="15" s="1"/>
  <c r="BN25" i="15"/>
  <c r="BO25" i="15" s="1"/>
  <c r="BN23" i="15"/>
  <c r="BO23" i="15" s="1"/>
  <c r="BN21" i="15"/>
  <c r="BO21" i="15" s="1"/>
  <c r="BN19" i="15"/>
  <c r="BO19" i="15" s="1"/>
  <c r="BN17" i="15"/>
  <c r="BO17" i="15" s="1"/>
  <c r="BN15" i="15"/>
  <c r="BO15" i="15" s="1"/>
  <c r="BN13" i="15"/>
  <c r="BO13" i="15" s="1"/>
  <c r="BN14" i="15"/>
  <c r="BC13" i="15"/>
  <c r="BD13" i="15" s="1"/>
  <c r="BC15" i="15"/>
  <c r="BD15" i="15" s="1"/>
  <c r="BC17" i="15"/>
  <c r="BD17" i="15" s="1"/>
  <c r="BC19" i="15"/>
  <c r="BD19" i="15" s="1"/>
  <c r="BC21" i="15"/>
  <c r="BD21" i="15" s="1"/>
  <c r="BC23" i="15"/>
  <c r="BD23" i="15" s="1"/>
  <c r="BC25" i="15"/>
  <c r="BD25" i="15" s="1"/>
  <c r="BC27" i="15"/>
  <c r="BD27" i="15" s="1"/>
  <c r="BC29" i="15"/>
  <c r="BD29" i="15" s="1"/>
  <c r="BC31" i="15"/>
  <c r="BD31" i="15" s="1"/>
  <c r="BM31" i="15"/>
  <c r="BM29" i="15"/>
  <c r="BM27" i="15"/>
  <c r="BM25" i="15"/>
  <c r="BM23" i="15"/>
  <c r="BM21" i="15"/>
  <c r="BM19" i="15"/>
  <c r="BM17" i="15"/>
  <c r="BM15" i="15"/>
  <c r="BM13" i="15"/>
  <c r="BQ29" i="15" l="1"/>
  <c r="BQ27" i="15"/>
  <c r="BQ25" i="15"/>
  <c r="BQ23" i="15"/>
  <c r="BQ21" i="15"/>
  <c r="BQ19" i="15"/>
  <c r="BQ17" i="15"/>
  <c r="BQ13" i="15"/>
  <c r="BQ15" i="15"/>
  <c r="BO31" i="15"/>
  <c r="I4" i="14"/>
  <c r="I30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I7" i="14"/>
  <c r="I6" i="14"/>
  <c r="I5" i="14"/>
  <c r="D31" i="15"/>
  <c r="D29" i="15"/>
  <c r="D27" i="15"/>
  <c r="D25" i="15"/>
  <c r="D23" i="15"/>
  <c r="D21" i="15"/>
  <c r="D19" i="15"/>
  <c r="D17" i="15"/>
  <c r="D15" i="15"/>
  <c r="D13" i="15"/>
  <c r="F34" i="15"/>
  <c r="H34" i="15" s="1"/>
  <c r="L32" i="15"/>
  <c r="L30" i="15"/>
  <c r="L28" i="15"/>
  <c r="L26" i="15"/>
  <c r="L24" i="15"/>
  <c r="L22" i="15"/>
  <c r="L20" i="15"/>
  <c r="L18" i="15"/>
  <c r="L16" i="15"/>
  <c r="L14" i="15"/>
</calcChain>
</file>

<file path=xl/sharedStrings.xml><?xml version="1.0" encoding="utf-8"?>
<sst xmlns="http://schemas.openxmlformats.org/spreadsheetml/2006/main" count="338" uniqueCount="170">
  <si>
    <t>住所</t>
    <rPh sb="0" eb="2">
      <t>ジュウショ</t>
    </rPh>
    <phoneticPr fontId="2"/>
  </si>
  <si>
    <t>氏名</t>
    <rPh sb="0" eb="2">
      <t>シメイ</t>
    </rPh>
    <phoneticPr fontId="2"/>
  </si>
  <si>
    <t>種類</t>
    <rPh sb="0" eb="2">
      <t>シュルイ</t>
    </rPh>
    <phoneticPr fontId="2"/>
  </si>
  <si>
    <t>型　式　又　は　能　力</t>
    <rPh sb="0" eb="1">
      <t>カタ</t>
    </rPh>
    <rPh sb="2" eb="3">
      <t>シキ</t>
    </rPh>
    <rPh sb="4" eb="5">
      <t>マタ</t>
    </rPh>
    <rPh sb="8" eb="9">
      <t>ノウ</t>
    </rPh>
    <rPh sb="10" eb="11">
      <t>チカラ</t>
    </rPh>
    <phoneticPr fontId="2"/>
  </si>
  <si>
    <t>製造番号</t>
    <rPh sb="0" eb="2">
      <t>セイゾウ</t>
    </rPh>
    <rPh sb="2" eb="4">
      <t>バンゴウ</t>
    </rPh>
    <phoneticPr fontId="2"/>
  </si>
  <si>
    <t>受付番号</t>
    <rPh sb="0" eb="2">
      <t>ウケツケ</t>
    </rPh>
    <rPh sb="2" eb="4">
      <t>バンゴウ</t>
    </rPh>
    <phoneticPr fontId="2"/>
  </si>
  <si>
    <t>型式承認番号</t>
    <rPh sb="0" eb="2">
      <t>カタシキ</t>
    </rPh>
    <rPh sb="2" eb="4">
      <t>ショウニン</t>
    </rPh>
    <rPh sb="4" eb="6">
      <t>バンゴウ</t>
    </rPh>
    <phoneticPr fontId="2"/>
  </si>
  <si>
    <r>
      <t>型</t>
    </r>
    <r>
      <rPr>
        <sz val="6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>の</t>
    </r>
    <r>
      <rPr>
        <sz val="6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>記</t>
    </r>
    <r>
      <rPr>
        <sz val="6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>号</t>
    </r>
    <rPh sb="0" eb="1">
      <t>カタ</t>
    </rPh>
    <rPh sb="4" eb="5">
      <t>キ</t>
    </rPh>
    <rPh sb="6" eb="7">
      <t>ゴウ</t>
    </rPh>
    <phoneticPr fontId="2"/>
  </si>
  <si>
    <r>
      <t>製</t>
    </r>
    <r>
      <rPr>
        <sz val="6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>造</t>
    </r>
    <r>
      <rPr>
        <sz val="6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>者</t>
    </r>
    <r>
      <rPr>
        <sz val="6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>名</t>
    </r>
    <rPh sb="0" eb="1">
      <t>セイ</t>
    </rPh>
    <rPh sb="2" eb="3">
      <t>ヅクリ</t>
    </rPh>
    <rPh sb="4" eb="5">
      <t>シャ</t>
    </rPh>
    <rPh sb="6" eb="7">
      <t>メイ</t>
    </rPh>
    <phoneticPr fontId="2"/>
  </si>
  <si>
    <t>新品・修理品</t>
    <rPh sb="0" eb="2">
      <t>シンピン</t>
    </rPh>
    <rPh sb="3" eb="5">
      <t>シュウリ</t>
    </rPh>
    <rPh sb="5" eb="6">
      <t>ヒン</t>
    </rPh>
    <phoneticPr fontId="2"/>
  </si>
  <si>
    <t>1個当たり手数料</t>
    <rPh sb="1" eb="2">
      <t>コ</t>
    </rPh>
    <rPh sb="2" eb="3">
      <t>ア</t>
    </rPh>
    <rPh sb="5" eb="8">
      <t>テスウリョウ</t>
    </rPh>
    <phoneticPr fontId="2"/>
  </si>
  <si>
    <t>数　　量</t>
    <rPh sb="0" eb="1">
      <t>カズ</t>
    </rPh>
    <rPh sb="3" eb="4">
      <t>リョウ</t>
    </rPh>
    <phoneticPr fontId="2"/>
  </si>
  <si>
    <t>手数料＝1個当たり手数料×数量</t>
    <rPh sb="0" eb="3">
      <t>テスウリョウ</t>
    </rPh>
    <rPh sb="5" eb="6">
      <t>コ</t>
    </rPh>
    <rPh sb="6" eb="7">
      <t>アタ</t>
    </rPh>
    <rPh sb="9" eb="12">
      <t>テスウリョウ</t>
    </rPh>
    <rPh sb="13" eb="15">
      <t>スウリョウ</t>
    </rPh>
    <phoneticPr fontId="2"/>
  </si>
  <si>
    <t>　（名称及び担当者名）</t>
    <rPh sb="2" eb="4">
      <t>メイショウ</t>
    </rPh>
    <rPh sb="4" eb="5">
      <t>オヨ</t>
    </rPh>
    <rPh sb="6" eb="9">
      <t>タントウシャ</t>
    </rPh>
    <rPh sb="9" eb="10">
      <t>メイ</t>
    </rPh>
    <phoneticPr fontId="2"/>
  </si>
  <si>
    <t>TEL</t>
    <phoneticPr fontId="2"/>
  </si>
  <si>
    <t>FAX</t>
    <phoneticPr fontId="2"/>
  </si>
  <si>
    <t>E-mail</t>
    <phoneticPr fontId="2"/>
  </si>
  <si>
    <t>検　定　申　請　書</t>
    <rPh sb="0" eb="1">
      <t>ケン</t>
    </rPh>
    <rPh sb="2" eb="3">
      <t>テイ</t>
    </rPh>
    <rPh sb="4" eb="5">
      <t>サル</t>
    </rPh>
    <rPh sb="6" eb="7">
      <t>ショウ</t>
    </rPh>
    <rPh sb="8" eb="9">
      <t>ショ</t>
    </rPh>
    <phoneticPr fontId="2"/>
  </si>
  <si>
    <t xml:space="preserve"> 日本電気計器検定所　殿</t>
    <rPh sb="1" eb="2">
      <t>ヒ</t>
    </rPh>
    <rPh sb="2" eb="3">
      <t>ホン</t>
    </rPh>
    <rPh sb="3" eb="4">
      <t>デン</t>
    </rPh>
    <rPh sb="4" eb="5">
      <t>キ</t>
    </rPh>
    <rPh sb="5" eb="6">
      <t>ケイ</t>
    </rPh>
    <rPh sb="6" eb="7">
      <t>ウツワ</t>
    </rPh>
    <rPh sb="7" eb="8">
      <t>ケン</t>
    </rPh>
    <rPh sb="8" eb="9">
      <t>サダム</t>
    </rPh>
    <rPh sb="9" eb="10">
      <t>ショ</t>
    </rPh>
    <rPh sb="11" eb="12">
      <t>ドノ</t>
    </rPh>
    <phoneticPr fontId="2"/>
  </si>
  <si>
    <t>申請者　</t>
    <rPh sb="0" eb="3">
      <t>シンセイシャ</t>
    </rPh>
    <phoneticPr fontId="2"/>
  </si>
  <si>
    <t>　下記の特定計量器につき、検定を受けたいので、申請します。</t>
    <rPh sb="1" eb="3">
      <t>カキ</t>
    </rPh>
    <rPh sb="4" eb="6">
      <t>トクテイ</t>
    </rPh>
    <rPh sb="6" eb="8">
      <t>ケイリョウ</t>
    </rPh>
    <rPh sb="8" eb="9">
      <t>キ</t>
    </rPh>
    <rPh sb="13" eb="15">
      <t>ケンテイ</t>
    </rPh>
    <rPh sb="16" eb="17">
      <t>ウ</t>
    </rPh>
    <rPh sb="23" eb="25">
      <t>シンセイ</t>
    </rPh>
    <phoneticPr fontId="2"/>
  </si>
  <si>
    <t>アナログ指示式</t>
    <rPh sb="4" eb="6">
      <t>シジ</t>
    </rPh>
    <rPh sb="6" eb="7">
      <t>シキ</t>
    </rPh>
    <phoneticPr fontId="2"/>
  </si>
  <si>
    <t>デジタル式</t>
    <rPh sb="4" eb="5">
      <t>シキ</t>
    </rPh>
    <phoneticPr fontId="2"/>
  </si>
  <si>
    <t>合　計</t>
    <rPh sb="0" eb="1">
      <t>ゴウ</t>
    </rPh>
    <rPh sb="2" eb="3">
      <t>ケイ</t>
    </rPh>
    <phoneticPr fontId="2"/>
  </si>
  <si>
    <t xml:space="preserve"> 新品、修理品
 の別</t>
    <rPh sb="1" eb="3">
      <t>シンピン</t>
    </rPh>
    <rPh sb="4" eb="6">
      <t>シュウリ</t>
    </rPh>
    <rPh sb="6" eb="7">
      <t>ヒン</t>
    </rPh>
    <rPh sb="10" eb="11">
      <t>ベツ</t>
    </rPh>
    <phoneticPr fontId="2"/>
  </si>
  <si>
    <t>年　　月　　日</t>
    <phoneticPr fontId="2"/>
  </si>
  <si>
    <t xml:space="preserve">       　 検定手数料は、請求書発行日から起算して60日を超えない日を限度として、納入することに同意する。</t>
    <phoneticPr fontId="2"/>
  </si>
  <si>
    <t xml:space="preserve">       　 ※前納とは、検定申請時に検定手数料を納入いただくこと。</t>
    <phoneticPr fontId="2"/>
  </si>
  <si>
    <t xml:space="preserve">       　 ※後納とは、検定完了後に発行される請求書により納入いただくこと。</t>
    <phoneticPr fontId="2"/>
  </si>
  <si>
    <t xml:space="preserve">       　 納入期限を過ぎる場合は、翌日から100円につき日歩４銭の延滞金を支払うことに同意する。</t>
    <phoneticPr fontId="2"/>
  </si>
  <si>
    <t xml:space="preserve">       　 銀行振込手数料はお客様負担とさせていただきます。</t>
    <phoneticPr fontId="2"/>
  </si>
  <si>
    <t xml:space="preserve">       　 元払い　・　　 着払い</t>
    <phoneticPr fontId="2"/>
  </si>
  <si>
    <t xml:space="preserve">       　 ※元払いの場合、送料を付帯経費として請求いたします。</t>
    <phoneticPr fontId="2"/>
  </si>
  <si>
    <t xml:space="preserve">       　 ※着払いの場合、運送業者の指定がなければ、お送りいただいた際と同じ業者でお送りします。</t>
    <phoneticPr fontId="2"/>
  </si>
  <si>
    <t xml:space="preserve">       　 前　納　・　　 後　納</t>
    <phoneticPr fontId="2"/>
  </si>
  <si>
    <t>　照度計の検定を申請するに当たり、検定手数料の納入について、以下の項目に☑を付けてください。</t>
    <phoneticPr fontId="2"/>
  </si>
  <si>
    <t>　１　検定手数料について、前納、後納をお選びください。</t>
    <phoneticPr fontId="2"/>
  </si>
  <si>
    <t>　２　後納の場合、以下の項目に☑を付けてください。</t>
    <phoneticPr fontId="2"/>
  </si>
  <si>
    <t>　３　後納の場合、宅配便利用による返却について、元払い、着払いをお選びください。</t>
    <phoneticPr fontId="2"/>
  </si>
  <si>
    <t>アナログ指示式</t>
    <rPh sb="4" eb="7">
      <t>シジシキ</t>
    </rPh>
    <phoneticPr fontId="2"/>
  </si>
  <si>
    <t>デジタル式</t>
    <phoneticPr fontId="2"/>
  </si>
  <si>
    <t>&lt;デジタル式&gt;</t>
    <rPh sb="5" eb="6">
      <t>シキ</t>
    </rPh>
    <phoneticPr fontId="2"/>
  </si>
  <si>
    <t>&lt;アナログ式&gt;</t>
    <rPh sb="5" eb="6">
      <t>シキ</t>
    </rPh>
    <phoneticPr fontId="2"/>
  </si>
  <si>
    <t>&lt;未選択&gt;</t>
    <rPh sb="1" eb="4">
      <t>ミセンタク</t>
    </rPh>
    <phoneticPr fontId="2"/>
  </si>
  <si>
    <t>選択状況</t>
    <rPh sb="0" eb="2">
      <t>センタク</t>
    </rPh>
    <rPh sb="2" eb="4">
      <t>ジョウキョウ</t>
    </rPh>
    <phoneticPr fontId="2"/>
  </si>
  <si>
    <t>新品、修理品の別
入力欄</t>
    <rPh sb="0" eb="2">
      <t>シンピン</t>
    </rPh>
    <rPh sb="3" eb="5">
      <t>シュウリ</t>
    </rPh>
    <rPh sb="5" eb="6">
      <t>ヒン</t>
    </rPh>
    <rPh sb="7" eb="8">
      <t>ベツ</t>
    </rPh>
    <rPh sb="9" eb="11">
      <t>ニュウリョク</t>
    </rPh>
    <rPh sb="11" eb="12">
      <t>ラン</t>
    </rPh>
    <phoneticPr fontId="2"/>
  </si>
  <si>
    <t>&lt;新品&gt;</t>
    <rPh sb="1" eb="3">
      <t>シンピン</t>
    </rPh>
    <phoneticPr fontId="2"/>
  </si>
  <si>
    <t>&lt;修理品&gt;</t>
    <rPh sb="1" eb="3">
      <t>シュウリ</t>
    </rPh>
    <rPh sb="3" eb="4">
      <t>ヒン</t>
    </rPh>
    <phoneticPr fontId="2"/>
  </si>
  <si>
    <t>　その際は、再度選択しなおしてください。</t>
    <rPh sb="3" eb="4">
      <t>サイ</t>
    </rPh>
    <rPh sb="6" eb="8">
      <t>サイド</t>
    </rPh>
    <rPh sb="8" eb="10">
      <t>センタク</t>
    </rPh>
    <phoneticPr fontId="2"/>
  </si>
  <si>
    <t>照度計型式承認一覧表</t>
    <rPh sb="0" eb="2">
      <t>ショウド</t>
    </rPh>
    <rPh sb="2" eb="3">
      <t>ケイ</t>
    </rPh>
    <rPh sb="3" eb="5">
      <t>カタシキ</t>
    </rPh>
    <rPh sb="5" eb="7">
      <t>ショウニン</t>
    </rPh>
    <rPh sb="7" eb="9">
      <t>イチラン</t>
    </rPh>
    <rPh sb="9" eb="10">
      <t>ヒョウ</t>
    </rPh>
    <phoneticPr fontId="14"/>
  </si>
  <si>
    <t>型式承認番号</t>
    <rPh sb="0" eb="2">
      <t>カタシキ</t>
    </rPh>
    <rPh sb="2" eb="4">
      <t>ショウニン</t>
    </rPh>
    <rPh sb="4" eb="6">
      <t>バンゴウ</t>
    </rPh>
    <phoneticPr fontId="14"/>
  </si>
  <si>
    <t>型の記号</t>
    <rPh sb="0" eb="1">
      <t>カタ</t>
    </rPh>
    <rPh sb="2" eb="4">
      <t>キゴウ</t>
    </rPh>
    <phoneticPr fontId="14"/>
  </si>
  <si>
    <t>種類</t>
    <rPh sb="0" eb="2">
      <t>シュルイ</t>
    </rPh>
    <phoneticPr fontId="14"/>
  </si>
  <si>
    <t>承認日</t>
    <rPh sb="0" eb="2">
      <t>ショウニン</t>
    </rPh>
    <rPh sb="2" eb="3">
      <t>ヒ</t>
    </rPh>
    <phoneticPr fontId="14"/>
  </si>
  <si>
    <t>型式失効予定日</t>
    <rPh sb="0" eb="2">
      <t>カタシキ</t>
    </rPh>
    <rPh sb="2" eb="4">
      <t>シッコウ</t>
    </rPh>
    <rPh sb="4" eb="7">
      <t>ヨテイビ</t>
    </rPh>
    <phoneticPr fontId="14"/>
  </si>
  <si>
    <t>製造者</t>
    <rPh sb="0" eb="3">
      <t>セイゾウシャ</t>
    </rPh>
    <phoneticPr fontId="14"/>
  </si>
  <si>
    <t>備考</t>
    <rPh sb="0" eb="2">
      <t>ビコウ</t>
    </rPh>
    <phoneticPr fontId="14"/>
  </si>
  <si>
    <t>第E-1-1号</t>
    <rPh sb="0" eb="1">
      <t>ダイ</t>
    </rPh>
    <rPh sb="6" eb="7">
      <t>ゴウ</t>
    </rPh>
    <phoneticPr fontId="14"/>
  </si>
  <si>
    <t>3284-10</t>
    <phoneticPr fontId="14"/>
  </si>
  <si>
    <t>アナログ指示式</t>
    <rPh sb="4" eb="6">
      <t>シジ</t>
    </rPh>
    <rPh sb="6" eb="7">
      <t>シキ</t>
    </rPh>
    <phoneticPr fontId="14"/>
  </si>
  <si>
    <t>-</t>
    <phoneticPr fontId="14"/>
  </si>
  <si>
    <t>横河電機株式会社</t>
    <rPh sb="0" eb="2">
      <t>ヨコガワ</t>
    </rPh>
    <rPh sb="2" eb="4">
      <t>デンキ</t>
    </rPh>
    <rPh sb="4" eb="6">
      <t>カブシキ</t>
    </rPh>
    <rPh sb="6" eb="8">
      <t>カイシャ</t>
    </rPh>
    <phoneticPr fontId="14"/>
  </si>
  <si>
    <t>1997年10月31日以前に製造されたものは受検可。</t>
    <rPh sb="4" eb="5">
      <t>ネン</t>
    </rPh>
    <rPh sb="7" eb="8">
      <t>ガツ</t>
    </rPh>
    <rPh sb="10" eb="11">
      <t>ヒ</t>
    </rPh>
    <rPh sb="11" eb="13">
      <t>イゼン</t>
    </rPh>
    <rPh sb="14" eb="16">
      <t>セイゾウ</t>
    </rPh>
    <rPh sb="22" eb="24">
      <t>ジュケン</t>
    </rPh>
    <rPh sb="24" eb="25">
      <t>カ</t>
    </rPh>
    <phoneticPr fontId="14"/>
  </si>
  <si>
    <t>第E-2号</t>
    <rPh sb="0" eb="1">
      <t>ダイ</t>
    </rPh>
    <rPh sb="4" eb="5">
      <t>ゴウ</t>
    </rPh>
    <phoneticPr fontId="14"/>
  </si>
  <si>
    <t>SPI-6A</t>
    <phoneticPr fontId="14"/>
  </si>
  <si>
    <t>東京光学機械株式会社</t>
    <rPh sb="0" eb="2">
      <t>トウキョウ</t>
    </rPh>
    <rPh sb="2" eb="4">
      <t>コウガク</t>
    </rPh>
    <rPh sb="4" eb="6">
      <t>キカイ</t>
    </rPh>
    <rPh sb="6" eb="10">
      <t>カブ</t>
    </rPh>
    <phoneticPr fontId="14"/>
  </si>
  <si>
    <t>第E-3号</t>
    <rPh sb="0" eb="1">
      <t>ダイ</t>
    </rPh>
    <rPh sb="4" eb="5">
      <t>ゴウ</t>
    </rPh>
    <phoneticPr fontId="14"/>
  </si>
  <si>
    <t>D900</t>
    <phoneticPr fontId="14"/>
  </si>
  <si>
    <t>松下電器産業株式会社</t>
    <rPh sb="0" eb="2">
      <t>マツシタ</t>
    </rPh>
    <rPh sb="2" eb="4">
      <t>デンキ</t>
    </rPh>
    <rPh sb="4" eb="6">
      <t>サンギョウ</t>
    </rPh>
    <rPh sb="6" eb="10">
      <t>カブ</t>
    </rPh>
    <phoneticPr fontId="14"/>
  </si>
  <si>
    <t>1997年10月31日以前に製造されたものは受検可。</t>
    <rPh sb="4" eb="5">
      <t>ネン</t>
    </rPh>
    <rPh sb="7" eb="8">
      <t>ガツ</t>
    </rPh>
    <rPh sb="10" eb="11">
      <t>ヒ</t>
    </rPh>
    <rPh sb="11" eb="13">
      <t>イゼン</t>
    </rPh>
    <rPh sb="14" eb="16">
      <t>セイゾウ</t>
    </rPh>
    <phoneticPr fontId="14"/>
  </si>
  <si>
    <t>第E-4号</t>
    <rPh sb="0" eb="1">
      <t>ダイ</t>
    </rPh>
    <rPh sb="4" eb="5">
      <t>ゴウ</t>
    </rPh>
    <phoneticPr fontId="14"/>
  </si>
  <si>
    <t>T-1</t>
    <phoneticPr fontId="14"/>
  </si>
  <si>
    <t>デジタル式</t>
    <rPh sb="4" eb="5">
      <t>シキ</t>
    </rPh>
    <phoneticPr fontId="14"/>
  </si>
  <si>
    <t>コニカミノルタ株式会社</t>
    <rPh sb="7" eb="11">
      <t>カブ</t>
    </rPh>
    <phoneticPr fontId="14"/>
  </si>
  <si>
    <t>第E-5号</t>
    <rPh sb="0" eb="1">
      <t>ダイ</t>
    </rPh>
    <rPh sb="4" eb="5">
      <t>ゴウ</t>
    </rPh>
    <phoneticPr fontId="14"/>
  </si>
  <si>
    <t>T-1H</t>
    <phoneticPr fontId="14"/>
  </si>
  <si>
    <t>第E-6号</t>
    <rPh sb="0" eb="1">
      <t>ダイ</t>
    </rPh>
    <rPh sb="4" eb="5">
      <t>ゴウ</t>
    </rPh>
    <phoneticPr fontId="14"/>
  </si>
  <si>
    <t>T-1M</t>
    <phoneticPr fontId="14"/>
  </si>
  <si>
    <t>第E-7号</t>
    <rPh sb="0" eb="1">
      <t>ダイ</t>
    </rPh>
    <rPh sb="4" eb="5">
      <t>ゴウ</t>
    </rPh>
    <phoneticPr fontId="14"/>
  </si>
  <si>
    <t>510 03</t>
    <phoneticPr fontId="14"/>
  </si>
  <si>
    <t>失効(2005/1/20)</t>
    <phoneticPr fontId="14"/>
  </si>
  <si>
    <t>横河インスツルメンツ株式会社</t>
    <rPh sb="0" eb="2">
      <t>ヨコガワ</t>
    </rPh>
    <rPh sb="10" eb="14">
      <t>カブ</t>
    </rPh>
    <phoneticPr fontId="14"/>
  </si>
  <si>
    <t>2005年1月19日以前に製造されたものは受検可。</t>
    <rPh sb="4" eb="5">
      <t>ネン</t>
    </rPh>
    <rPh sb="6" eb="7">
      <t>ガツ</t>
    </rPh>
    <rPh sb="9" eb="10">
      <t>ヒ</t>
    </rPh>
    <rPh sb="10" eb="12">
      <t>イゼン</t>
    </rPh>
    <rPh sb="13" eb="15">
      <t>セイゾウ</t>
    </rPh>
    <phoneticPr fontId="14"/>
  </si>
  <si>
    <t>第E-8号</t>
    <rPh sb="0" eb="1">
      <t>ダイ</t>
    </rPh>
    <rPh sb="4" eb="5">
      <t>ゴウ</t>
    </rPh>
    <phoneticPr fontId="14"/>
  </si>
  <si>
    <t>3284A10</t>
    <phoneticPr fontId="14"/>
  </si>
  <si>
    <t>第E-9号</t>
    <rPh sb="0" eb="1">
      <t>ダイ</t>
    </rPh>
    <rPh sb="4" eb="5">
      <t>ゴウ</t>
    </rPh>
    <phoneticPr fontId="14"/>
  </si>
  <si>
    <t>IM-3</t>
    <phoneticPr fontId="14"/>
  </si>
  <si>
    <t>失効(2005/1/27)</t>
    <phoneticPr fontId="14"/>
  </si>
  <si>
    <t>株式会社 トプコンテクノハウス</t>
    <rPh sb="0" eb="4">
      <t>カブ</t>
    </rPh>
    <phoneticPr fontId="14"/>
  </si>
  <si>
    <t>2005年1月26日以前に製造されたものは受検可。</t>
    <rPh sb="4" eb="5">
      <t>ネン</t>
    </rPh>
    <rPh sb="6" eb="7">
      <t>ガツ</t>
    </rPh>
    <rPh sb="9" eb="10">
      <t>ヒ</t>
    </rPh>
    <rPh sb="10" eb="12">
      <t>イゼン</t>
    </rPh>
    <rPh sb="13" eb="15">
      <t>セイゾウ</t>
    </rPh>
    <rPh sb="21" eb="23">
      <t>ジュケン</t>
    </rPh>
    <rPh sb="23" eb="24">
      <t>カ</t>
    </rPh>
    <phoneticPr fontId="14"/>
  </si>
  <si>
    <t>第E-10号</t>
    <rPh sb="0" eb="1">
      <t>ダイ</t>
    </rPh>
    <rPh sb="5" eb="6">
      <t>ゴウ</t>
    </rPh>
    <phoneticPr fontId="14"/>
  </si>
  <si>
    <t>510 05</t>
    <phoneticPr fontId="14"/>
  </si>
  <si>
    <t>横河マニュファクチャリング株式会社</t>
    <rPh sb="0" eb="2">
      <t>ヨコガワ</t>
    </rPh>
    <rPh sb="13" eb="17">
      <t>カブ</t>
    </rPh>
    <phoneticPr fontId="14"/>
  </si>
  <si>
    <t>第E-11号</t>
    <rPh sb="0" eb="1">
      <t>ダイ</t>
    </rPh>
    <rPh sb="5" eb="6">
      <t>ゴウ</t>
    </rPh>
    <phoneticPr fontId="14"/>
  </si>
  <si>
    <t>日置電機株式会社</t>
    <rPh sb="0" eb="2">
      <t>ヒオキ</t>
    </rPh>
    <rPh sb="2" eb="4">
      <t>デンキ</t>
    </rPh>
    <rPh sb="4" eb="8">
      <t>カブ</t>
    </rPh>
    <phoneticPr fontId="14"/>
  </si>
  <si>
    <t>第E-12号</t>
    <rPh sb="0" eb="1">
      <t>ダイ</t>
    </rPh>
    <rPh sb="5" eb="6">
      <t>ゴウ</t>
    </rPh>
    <phoneticPr fontId="14"/>
  </si>
  <si>
    <t>IM-5</t>
    <phoneticPr fontId="14"/>
  </si>
  <si>
    <t>失効(2007/2/4)</t>
    <phoneticPr fontId="14"/>
  </si>
  <si>
    <t>2007年2月3日以前に製造されたものは受検可。</t>
    <rPh sb="4" eb="5">
      <t>ネン</t>
    </rPh>
    <rPh sb="6" eb="7">
      <t>ガツ</t>
    </rPh>
    <rPh sb="8" eb="9">
      <t>ヒ</t>
    </rPh>
    <rPh sb="9" eb="11">
      <t>イゼン</t>
    </rPh>
    <rPh sb="12" eb="14">
      <t>セイゾウ</t>
    </rPh>
    <rPh sb="20" eb="22">
      <t>ジュケン</t>
    </rPh>
    <rPh sb="22" eb="23">
      <t>カ</t>
    </rPh>
    <phoneticPr fontId="14"/>
  </si>
  <si>
    <t>第E-13号</t>
    <rPh sb="0" eb="1">
      <t>ダイ</t>
    </rPh>
    <rPh sb="5" eb="6">
      <t>ゴウ</t>
    </rPh>
    <phoneticPr fontId="14"/>
  </si>
  <si>
    <t>T-10</t>
    <phoneticPr fontId="14"/>
  </si>
  <si>
    <t>受光部に表記されている番号を製造番号とする。</t>
    <rPh sb="0" eb="2">
      <t>ジュコウ</t>
    </rPh>
    <rPh sb="2" eb="3">
      <t>ブ</t>
    </rPh>
    <rPh sb="4" eb="6">
      <t>ヒョウキ</t>
    </rPh>
    <rPh sb="11" eb="13">
      <t>バンゴウ</t>
    </rPh>
    <rPh sb="14" eb="16">
      <t>セイゾウ</t>
    </rPh>
    <rPh sb="16" eb="18">
      <t>バンゴウ</t>
    </rPh>
    <phoneticPr fontId="14"/>
  </si>
  <si>
    <t>第E-14号</t>
    <rPh sb="0" eb="1">
      <t>ダイ</t>
    </rPh>
    <rPh sb="5" eb="6">
      <t>ゴウ</t>
    </rPh>
    <phoneticPr fontId="14"/>
  </si>
  <si>
    <t>T-10M</t>
    <phoneticPr fontId="14"/>
  </si>
  <si>
    <t>第E-14-1号</t>
    <rPh sb="0" eb="1">
      <t>ダイ</t>
    </rPh>
    <rPh sb="7" eb="8">
      <t>ゴウ</t>
    </rPh>
    <phoneticPr fontId="14"/>
  </si>
  <si>
    <t>第E-15号</t>
    <rPh sb="0" eb="1">
      <t>ダイ</t>
    </rPh>
    <rPh sb="5" eb="6">
      <t>ゴウ</t>
    </rPh>
    <phoneticPr fontId="14"/>
  </si>
  <si>
    <t>T-10P</t>
    <phoneticPr fontId="14"/>
  </si>
  <si>
    <t>第EE051号</t>
    <rPh sb="0" eb="1">
      <t>ダイ</t>
    </rPh>
    <rPh sb="6" eb="7">
      <t>ゴウ</t>
    </rPh>
    <phoneticPr fontId="14"/>
  </si>
  <si>
    <t>第EE071号</t>
    <rPh sb="0" eb="1">
      <t>ダイ</t>
    </rPh>
    <rPh sb="6" eb="7">
      <t>ゴウ</t>
    </rPh>
    <phoneticPr fontId="14"/>
  </si>
  <si>
    <t>失効(2017/12/13)</t>
    <phoneticPr fontId="14"/>
  </si>
  <si>
    <t>2017年12月12日以前に製造されたものは受検可。</t>
    <rPh sb="4" eb="5">
      <t>ネン</t>
    </rPh>
    <rPh sb="7" eb="8">
      <t>ガツ</t>
    </rPh>
    <rPh sb="10" eb="11">
      <t>ヒ</t>
    </rPh>
    <rPh sb="11" eb="13">
      <t>イゼン</t>
    </rPh>
    <rPh sb="14" eb="16">
      <t>セイゾウ</t>
    </rPh>
    <rPh sb="22" eb="24">
      <t>ジュケン</t>
    </rPh>
    <rPh sb="24" eb="25">
      <t>カ</t>
    </rPh>
    <phoneticPr fontId="14"/>
  </si>
  <si>
    <t>第EE111号</t>
    <rPh sb="0" eb="1">
      <t>ダイ</t>
    </rPh>
    <rPh sb="6" eb="7">
      <t>ゴウ</t>
    </rPh>
    <phoneticPr fontId="14"/>
  </si>
  <si>
    <t>IM-600</t>
    <phoneticPr fontId="14"/>
  </si>
  <si>
    <t>第EE112号</t>
    <rPh sb="0" eb="1">
      <t>ダイ</t>
    </rPh>
    <rPh sb="6" eb="7">
      <t>ゴウ</t>
    </rPh>
    <phoneticPr fontId="14"/>
  </si>
  <si>
    <t>IM-600M</t>
    <phoneticPr fontId="14"/>
  </si>
  <si>
    <t>第EE121号</t>
    <rPh sb="0" eb="1">
      <t>ダイ</t>
    </rPh>
    <rPh sb="6" eb="7">
      <t>ゴウ</t>
    </rPh>
    <phoneticPr fontId="14"/>
  </si>
  <si>
    <t>T-10A</t>
    <phoneticPr fontId="14"/>
  </si>
  <si>
    <t>第EE122号</t>
    <rPh sb="0" eb="1">
      <t>ダイ</t>
    </rPh>
    <rPh sb="6" eb="7">
      <t>ゴウ</t>
    </rPh>
    <phoneticPr fontId="14"/>
  </si>
  <si>
    <t>T-10MA</t>
    <phoneticPr fontId="14"/>
  </si>
  <si>
    <t>第EE131号</t>
    <rPh sb="0" eb="1">
      <t>ダイ</t>
    </rPh>
    <rPh sb="6" eb="7">
      <t>ゴウ</t>
    </rPh>
    <phoneticPr fontId="14"/>
  </si>
  <si>
    <t>第EE132号</t>
    <rPh sb="0" eb="1">
      <t>ダイ</t>
    </rPh>
    <rPh sb="6" eb="7">
      <t>ゴウ</t>
    </rPh>
    <phoneticPr fontId="14"/>
  </si>
  <si>
    <t>第EE133号</t>
    <rPh sb="0" eb="1">
      <t>ダイ</t>
    </rPh>
    <rPh sb="6" eb="7">
      <t>ゴウ</t>
    </rPh>
    <phoneticPr fontId="14"/>
  </si>
  <si>
    <t>第EE141号</t>
    <rPh sb="0" eb="1">
      <t>ダイ</t>
    </rPh>
    <rPh sb="6" eb="7">
      <t>ゴウ</t>
    </rPh>
    <phoneticPr fontId="14"/>
  </si>
  <si>
    <t>FT3424</t>
    <phoneticPr fontId="14"/>
  </si>
  <si>
    <t>製造番号：180434471より前に製造されたもの。</t>
    <rPh sb="16" eb="17">
      <t>マエ</t>
    </rPh>
    <rPh sb="18" eb="20">
      <t>セイゾウ</t>
    </rPh>
    <phoneticPr fontId="14"/>
  </si>
  <si>
    <t>第EE181号</t>
    <rPh sb="0" eb="1">
      <t>ダイ</t>
    </rPh>
    <rPh sb="6" eb="7">
      <t>ゴウ</t>
    </rPh>
    <phoneticPr fontId="14"/>
  </si>
  <si>
    <t>FT3424は、製造番号：180434471以降に限る。</t>
    <rPh sb="8" eb="12">
      <t>セイゾウバンゴウ</t>
    </rPh>
    <rPh sb="22" eb="24">
      <t>イコウ</t>
    </rPh>
    <rPh sb="25" eb="26">
      <t>カギ</t>
    </rPh>
    <phoneticPr fontId="14"/>
  </si>
  <si>
    <t>〒</t>
    <phoneticPr fontId="2"/>
  </si>
  <si>
    <t>型式承認有効判定</t>
    <rPh sb="0" eb="4">
      <t>カタシキショウニン</t>
    </rPh>
    <rPh sb="4" eb="6">
      <t>ユウコウ</t>
    </rPh>
    <rPh sb="6" eb="8">
      <t>ハンテイ</t>
    </rPh>
    <phoneticPr fontId="2"/>
  </si>
  <si>
    <t>備考</t>
    <rPh sb="0" eb="1">
      <t>ソナエ</t>
    </rPh>
    <rPh sb="1" eb="2">
      <t>コウ</t>
    </rPh>
    <phoneticPr fontId="2"/>
  </si>
  <si>
    <t>描画貼り付け用</t>
    <rPh sb="0" eb="2">
      <t>ビョウガ</t>
    </rPh>
    <rPh sb="2" eb="3">
      <t>ハ</t>
    </rPh>
    <rPh sb="4" eb="5">
      <t>ツ</t>
    </rPh>
    <rPh sb="6" eb="7">
      <t>ヨウ</t>
    </rPh>
    <phoneticPr fontId="2"/>
  </si>
  <si>
    <t>照度計製造者</t>
    <rPh sb="0" eb="2">
      <t>ショウド</t>
    </rPh>
    <rPh sb="2" eb="3">
      <t>ケイ</t>
    </rPh>
    <rPh sb="3" eb="6">
      <t>セイゾウシャ</t>
    </rPh>
    <phoneticPr fontId="14"/>
  </si>
  <si>
    <t>横河インスツルメンツ株式会社</t>
  </si>
  <si>
    <t>横河北辰電機株式会社</t>
  </si>
  <si>
    <t>株式会社 トプコン</t>
  </si>
  <si>
    <t>ミノルタ株式会社</t>
  </si>
  <si>
    <t>横河M&amp;C株式会社</t>
  </si>
  <si>
    <t>横河M&amp;C株式会社</t>
    <phoneticPr fontId="2"/>
  </si>
  <si>
    <t>横河メータ&amp;インスツルメンツ株式会社</t>
  </si>
  <si>
    <t>横河エレクトロニクス・マニファクチャリング株式会社</t>
    <phoneticPr fontId="2"/>
  </si>
  <si>
    <t>横河インスツルメンツ株式会社</t>
    <phoneticPr fontId="2"/>
  </si>
  <si>
    <t>コニカミノルタセンシング株式会社</t>
  </si>
  <si>
    <t>コニカミノルタオプティクス株式会社</t>
  </si>
  <si>
    <t>株式会社 横河電機製作所</t>
    <phoneticPr fontId="2"/>
  </si>
  <si>
    <t>コニカミノルタセンシング株式会社</t>
    <phoneticPr fontId="2"/>
  </si>
  <si>
    <t>新品・修理品の別</t>
    <rPh sb="0" eb="2">
      <t>シンピン</t>
    </rPh>
    <rPh sb="3" eb="5">
      <t>シュウリ</t>
    </rPh>
    <rPh sb="5" eb="6">
      <t>ヒン</t>
    </rPh>
    <rPh sb="7" eb="8">
      <t>ベツ</t>
    </rPh>
    <phoneticPr fontId="2"/>
  </si>
  <si>
    <t>型式承認番号</t>
    <rPh sb="0" eb="6">
      <t>カタシキショウニンバンゴウ</t>
    </rPh>
    <phoneticPr fontId="2"/>
  </si>
  <si>
    <t>※削除しないでください。（BA列～BK列）</t>
    <rPh sb="1" eb="3">
      <t>サクジョ</t>
    </rPh>
    <phoneticPr fontId="2"/>
  </si>
  <si>
    <t>※見積書及び請求書宛名を指定される場合は、以下に記入願います。</t>
    <rPh sb="1" eb="4">
      <t>ミツモリショ</t>
    </rPh>
    <rPh sb="4" eb="5">
      <t>オヨ</t>
    </rPh>
    <rPh sb="6" eb="9">
      <t>セイキュウショ</t>
    </rPh>
    <rPh sb="9" eb="11">
      <t>アテナ</t>
    </rPh>
    <rPh sb="12" eb="14">
      <t>シテイ</t>
    </rPh>
    <rPh sb="17" eb="19">
      <t>バアイ</t>
    </rPh>
    <rPh sb="21" eb="23">
      <t>イカ</t>
    </rPh>
    <rPh sb="24" eb="27">
      <t>キニュウネガ</t>
    </rPh>
    <phoneticPr fontId="2"/>
  </si>
  <si>
    <t>FT3424/FT3425</t>
    <phoneticPr fontId="14"/>
  </si>
  <si>
    <t>51013/51022</t>
    <phoneticPr fontId="14"/>
  </si>
  <si>
    <t>型の記号</t>
    <rPh sb="0" eb="1">
      <t>カタ</t>
    </rPh>
    <rPh sb="2" eb="4">
      <t>キゴウ</t>
    </rPh>
    <phoneticPr fontId="2"/>
  </si>
  <si>
    <t>選択フラグ</t>
    <rPh sb="0" eb="2">
      <t>センタク</t>
    </rPh>
    <phoneticPr fontId="2"/>
  </si>
  <si>
    <t>型の記号表示有無</t>
    <rPh sb="0" eb="1">
      <t>カタ</t>
    </rPh>
    <rPh sb="2" eb="4">
      <t>キゴウ</t>
    </rPh>
    <rPh sb="4" eb="6">
      <t>ヒョウジ</t>
    </rPh>
    <rPh sb="6" eb="8">
      <t>ウム</t>
    </rPh>
    <phoneticPr fontId="2"/>
  </si>
  <si>
    <t>選択対象</t>
    <rPh sb="2" eb="4">
      <t>タイショウ</t>
    </rPh>
    <phoneticPr fontId="2"/>
  </si>
  <si>
    <t>&lt;FT3424を選択&gt;</t>
    <rPh sb="8" eb="10">
      <t>センタク</t>
    </rPh>
    <phoneticPr fontId="2"/>
  </si>
  <si>
    <t>&lt;FT3425を選択&gt;</t>
    <rPh sb="8" eb="10">
      <t>センタク</t>
    </rPh>
    <phoneticPr fontId="2"/>
  </si>
  <si>
    <t>&lt;51013を選択&gt;</t>
    <rPh sb="7" eb="9">
      <t>センタク</t>
    </rPh>
    <phoneticPr fontId="2"/>
  </si>
  <si>
    <t>&lt;51022を選択&gt;</t>
    <rPh sb="7" eb="9">
      <t>センタク</t>
    </rPh>
    <phoneticPr fontId="2"/>
  </si>
  <si>
    <t>FT3424/FT3425</t>
  </si>
  <si>
    <t>51013/51022</t>
    <phoneticPr fontId="2"/>
  </si>
  <si>
    <t>※画面スクロール等により、選択した○印が</t>
    <rPh sb="1" eb="3">
      <t>ガメン</t>
    </rPh>
    <rPh sb="8" eb="9">
      <t>トウ</t>
    </rPh>
    <rPh sb="13" eb="15">
      <t>センタク</t>
    </rPh>
    <rPh sb="18" eb="19">
      <t>シルシ</t>
    </rPh>
    <phoneticPr fontId="2"/>
  </si>
  <si>
    <t>宛 名：</t>
    <rPh sb="0" eb="1">
      <t>アテ</t>
    </rPh>
    <rPh sb="2" eb="3">
      <t>メイ</t>
    </rPh>
    <phoneticPr fontId="2"/>
  </si>
  <si>
    <t xml:space="preserve">  ずれることがあります。</t>
    <phoneticPr fontId="2"/>
  </si>
  <si>
    <t>&lt;選択不要時&gt;</t>
    <rPh sb="1" eb="3">
      <t>センタク</t>
    </rPh>
    <rPh sb="3" eb="5">
      <t>フヨウ</t>
    </rPh>
    <rPh sb="5" eb="6">
      <t>ジ</t>
    </rPh>
    <phoneticPr fontId="2"/>
  </si>
  <si>
    <t>お知らせ</t>
    <rPh sb="1" eb="2">
      <t>シ</t>
    </rPh>
    <phoneticPr fontId="2"/>
  </si>
  <si>
    <r>
      <t xml:space="preserve">2023年4月1日受理分から
</t>
    </r>
    <r>
      <rPr>
        <sz val="14"/>
        <rFont val="HGS創英角ｺﾞｼｯｸUB"/>
        <family val="3"/>
        <charset val="128"/>
      </rPr>
      <t>検定証明書の「宛名」
が無くなりました。</t>
    </r>
    <rPh sb="4" eb="5">
      <t>ネン</t>
    </rPh>
    <rPh sb="6" eb="7">
      <t>ガツ</t>
    </rPh>
    <rPh sb="8" eb="9">
      <t>ニチ</t>
    </rPh>
    <rPh sb="9" eb="12">
      <t>ジュリブン</t>
    </rPh>
    <rPh sb="15" eb="20">
      <t>ケンテイショウメイショ</t>
    </rPh>
    <rPh sb="22" eb="24">
      <t>アテナ</t>
    </rPh>
    <rPh sb="27" eb="28">
      <t>ナ</t>
    </rPh>
    <phoneticPr fontId="2"/>
  </si>
  <si>
    <t>※ご利用ユーザーの業種について、以下の選択肢からお選びください。</t>
    <rPh sb="2" eb="4">
      <t>リヨウ</t>
    </rPh>
    <rPh sb="9" eb="11">
      <t>ギョウシュ</t>
    </rPh>
    <rPh sb="16" eb="18">
      <t>イカ</t>
    </rPh>
    <rPh sb="19" eb="22">
      <t>センタクシ</t>
    </rPh>
    <rPh sb="25" eb="26">
      <t>エラ</t>
    </rPh>
    <phoneticPr fontId="2"/>
  </si>
  <si>
    <t>　照度計検定の普及促進活動のため、ご協力くださいますようお願いいたします。</t>
    <rPh sb="1" eb="4">
      <t>ショウドケイ</t>
    </rPh>
    <rPh sb="4" eb="6">
      <t>ケンテイ</t>
    </rPh>
    <rPh sb="7" eb="9">
      <t>フキュウ</t>
    </rPh>
    <rPh sb="9" eb="11">
      <t>ソクシン</t>
    </rPh>
    <rPh sb="11" eb="13">
      <t>カツドウ</t>
    </rPh>
    <rPh sb="18" eb="20">
      <t>キョウリョク</t>
    </rPh>
    <rPh sb="29" eb="30">
      <t>ネガ</t>
    </rPh>
    <phoneticPr fontId="2"/>
  </si>
  <si>
    <t>業 種：</t>
    <rPh sb="0" eb="1">
      <t>ギョウ</t>
    </rPh>
    <rPh sb="2" eb="3">
      <t>シュ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</si>
</sst>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\ &quot;円&quot;"/>
    <numFmt numFmtId="177" formatCode="#,##0\ &quot;個&quot;"/>
    <numFmt numFmtId="178" formatCode="yyyy&quot;年&quot;m&quot;月&quot;d&quot;日&quot;;@"/>
  </numFmts>
  <fonts count="22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color rgb="FFFF0000"/>
      <name val="HGS創英角ﾎﾟｯﾌﾟ体"/>
      <family val="3"/>
      <charset val="128"/>
    </font>
    <font>
      <sz val="9"/>
      <color rgb="FF000000"/>
      <name val="Meiryo UI"/>
      <family val="3"/>
      <charset val="128"/>
    </font>
    <font>
      <sz val="7.5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.5"/>
      <color theme="1"/>
      <name val="ＭＳ Ｐゴシック"/>
      <family val="2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HGS創英角ｺﾞｼｯｸUB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164">
    <xf numFmtId="0" fontId="0" fillId="0" borderId="0" xfId="0">
      <alignment vertical="center"/>
    </xf>
    <xf numFmtId="0" fontId="0" fillId="2" borderId="0" xfId="0" applyFill="1">
      <alignment vertical="center"/>
    </xf>
    <xf numFmtId="0" fontId="9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shrinkToFit="1"/>
    </xf>
    <xf numFmtId="0" fontId="4" fillId="2" borderId="11" xfId="0" applyFont="1" applyFill="1" applyBorder="1">
      <alignment vertical="center"/>
    </xf>
    <xf numFmtId="0" fontId="0" fillId="2" borderId="31" xfId="0" applyFill="1" applyBorder="1">
      <alignment vertical="center"/>
    </xf>
    <xf numFmtId="0" fontId="0" fillId="2" borderId="28" xfId="0" applyFill="1" applyBorder="1">
      <alignment vertical="center"/>
    </xf>
    <xf numFmtId="0" fontId="4" fillId="2" borderId="32" xfId="0" applyFont="1" applyFill="1" applyBorder="1">
      <alignment vertical="center"/>
    </xf>
    <xf numFmtId="0" fontId="0" fillId="2" borderId="30" xfId="0" applyFill="1" applyBorder="1">
      <alignment vertical="center"/>
    </xf>
    <xf numFmtId="0" fontId="0" fillId="2" borderId="33" xfId="0" applyFill="1" applyBorder="1">
      <alignment vertical="center"/>
    </xf>
    <xf numFmtId="0" fontId="0" fillId="2" borderId="27" xfId="0" applyFill="1" applyBorder="1">
      <alignment vertical="center"/>
    </xf>
    <xf numFmtId="0" fontId="0" fillId="2" borderId="16" xfId="0" applyFill="1" applyBorder="1">
      <alignment vertical="center"/>
    </xf>
    <xf numFmtId="0" fontId="0" fillId="3" borderId="0" xfId="0" applyFill="1">
      <alignment vertical="center"/>
    </xf>
    <xf numFmtId="0" fontId="4" fillId="2" borderId="5" xfId="0" applyFont="1" applyFill="1" applyBorder="1" applyAlignment="1" applyProtection="1">
      <alignment horizontal="center" vertical="center" shrinkToFit="1" readingOrder="1"/>
      <protection locked="0"/>
    </xf>
    <xf numFmtId="0" fontId="4" fillId="2" borderId="29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0" fillId="2" borderId="0" xfId="0" applyFill="1" applyAlignment="1">
      <alignment horizontal="centerContinuous" vertical="center"/>
    </xf>
    <xf numFmtId="0" fontId="0" fillId="2" borderId="34" xfId="0" applyFill="1" applyBorder="1" applyAlignment="1">
      <alignment horizontal="centerContinuous" vertical="center"/>
    </xf>
    <xf numFmtId="0" fontId="0" fillId="2" borderId="35" xfId="0" applyFill="1" applyBorder="1" applyAlignment="1">
      <alignment horizontal="centerContinuous" vertical="center"/>
    </xf>
    <xf numFmtId="0" fontId="0" fillId="2" borderId="36" xfId="0" applyFill="1" applyBorder="1" applyAlignment="1">
      <alignment horizontal="centerContinuous" vertical="center"/>
    </xf>
    <xf numFmtId="0" fontId="4" fillId="2" borderId="3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vertical="top"/>
    </xf>
    <xf numFmtId="0" fontId="0" fillId="2" borderId="0" xfId="0" applyFill="1" applyAlignment="1"/>
    <xf numFmtId="0" fontId="15" fillId="0" borderId="0" xfId="1" applyFont="1">
      <alignment vertical="center"/>
    </xf>
    <xf numFmtId="0" fontId="15" fillId="0" borderId="0" xfId="1" applyFont="1" applyAlignment="1"/>
    <xf numFmtId="0" fontId="16" fillId="0" borderId="0" xfId="1" applyFont="1" applyAlignment="1">
      <alignment horizontal="center"/>
    </xf>
    <xf numFmtId="0" fontId="16" fillId="0" borderId="0" xfId="1" applyFont="1" applyAlignment="1">
      <alignment horizontal="center" shrinkToFit="1"/>
    </xf>
    <xf numFmtId="0" fontId="16" fillId="0" borderId="3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shrinkToFit="1"/>
    </xf>
    <xf numFmtId="0" fontId="17" fillId="0" borderId="3" xfId="1" applyFont="1" applyBorder="1" applyAlignment="1">
      <alignment vertical="center" wrapText="1"/>
    </xf>
    <xf numFmtId="0" fontId="18" fillId="0" borderId="3" xfId="1" applyFont="1" applyBorder="1" applyAlignment="1">
      <alignment vertical="center" wrapText="1"/>
    </xf>
    <xf numFmtId="0" fontId="16" fillId="0" borderId="4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 shrinkToFit="1"/>
    </xf>
    <xf numFmtId="0" fontId="18" fillId="0" borderId="4" xfId="1" applyFont="1" applyBorder="1" applyAlignment="1">
      <alignment vertical="center" wrapText="1"/>
    </xf>
    <xf numFmtId="0" fontId="16" fillId="4" borderId="4" xfId="1" applyFont="1" applyFill="1" applyBorder="1" applyAlignment="1">
      <alignment horizontal="center" vertical="center"/>
    </xf>
    <xf numFmtId="0" fontId="16" fillId="4" borderId="4" xfId="1" applyFont="1" applyFill="1" applyBorder="1" applyAlignment="1">
      <alignment horizontal="center" vertical="center" shrinkToFit="1"/>
    </xf>
    <xf numFmtId="0" fontId="18" fillId="4" borderId="4" xfId="1" applyFont="1" applyFill="1" applyBorder="1" applyAlignment="1">
      <alignment vertical="center" wrapText="1"/>
    </xf>
    <xf numFmtId="14" fontId="16" fillId="4" borderId="4" xfId="1" applyNumberFormat="1" applyFont="1" applyFill="1" applyBorder="1" applyAlignment="1">
      <alignment horizontal="center" vertical="center" shrinkToFit="1"/>
    </xf>
    <xf numFmtId="0" fontId="16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 shrinkToFit="1"/>
    </xf>
    <xf numFmtId="178" fontId="15" fillId="0" borderId="0" xfId="1" applyNumberFormat="1" applyFont="1" applyAlignment="1">
      <alignment horizontal="right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left" shrinkToFit="1"/>
    </xf>
    <xf numFmtId="0" fontId="16" fillId="0" borderId="3" xfId="1" applyFont="1" applyBorder="1" applyAlignment="1">
      <alignment horizontal="left" vertical="center" shrinkToFit="1"/>
    </xf>
    <xf numFmtId="0" fontId="16" fillId="0" borderId="37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6" fillId="0" borderId="4" xfId="1" applyFont="1" applyBorder="1" applyAlignment="1">
      <alignment horizontal="left" vertical="center" shrinkToFit="1"/>
    </xf>
    <xf numFmtId="0" fontId="16" fillId="4" borderId="4" xfId="1" applyFont="1" applyFill="1" applyBorder="1" applyAlignment="1">
      <alignment horizontal="left" vertical="center" shrinkToFit="1"/>
    </xf>
    <xf numFmtId="0" fontId="16" fillId="4" borderId="10" xfId="1" applyFont="1" applyFill="1" applyBorder="1" applyAlignment="1">
      <alignment horizontal="center" vertical="center"/>
    </xf>
    <xf numFmtId="0" fontId="16" fillId="4" borderId="3" xfId="1" applyFont="1" applyFill="1" applyBorder="1" applyAlignment="1">
      <alignment horizontal="left" vertical="center" shrinkToFit="1"/>
    </xf>
    <xf numFmtId="0" fontId="19" fillId="0" borderId="16" xfId="0" applyFont="1" applyBorder="1">
      <alignment vertical="center"/>
    </xf>
    <xf numFmtId="0" fontId="16" fillId="0" borderId="0" xfId="1" applyFont="1" applyAlignment="1">
      <alignment horizontal="left" vertical="center" shrinkToFit="1"/>
    </xf>
    <xf numFmtId="49" fontId="15" fillId="0" borderId="3" xfId="1" applyNumberFormat="1" applyFont="1" applyBorder="1" applyAlignment="1">
      <alignment horizontal="center" vertical="center" shrinkToFit="1"/>
    </xf>
    <xf numFmtId="0" fontId="15" fillId="0" borderId="3" xfId="1" applyFont="1" applyBorder="1" applyAlignment="1">
      <alignment horizontal="center" vertical="center" shrinkToFit="1"/>
    </xf>
    <xf numFmtId="0" fontId="15" fillId="0" borderId="4" xfId="1" applyFont="1" applyBorder="1" applyAlignment="1">
      <alignment horizontal="center" vertical="center" shrinkToFit="1"/>
    </xf>
    <xf numFmtId="14" fontId="16" fillId="0" borderId="4" xfId="1" applyNumberFormat="1" applyFont="1" applyBorder="1" applyAlignment="1">
      <alignment horizontal="center" vertical="center" shrinkToFit="1"/>
    </xf>
    <xf numFmtId="0" fontId="15" fillId="4" borderId="4" xfId="1" applyFont="1" applyFill="1" applyBorder="1" applyAlignment="1">
      <alignment horizontal="center" vertical="center" shrinkToFit="1"/>
    </xf>
    <xf numFmtId="14" fontId="16" fillId="0" borderId="3" xfId="1" applyNumberFormat="1" applyFont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4" fillId="2" borderId="31" xfId="0" applyFont="1" applyFill="1" applyBorder="1" applyAlignment="1">
      <alignment horizontal="center" vertical="center" shrinkToFit="1"/>
    </xf>
    <xf numFmtId="0" fontId="0" fillId="5" borderId="0" xfId="0" applyFill="1">
      <alignment vertical="center"/>
    </xf>
    <xf numFmtId="0" fontId="9" fillId="5" borderId="0" xfId="0" applyFont="1" applyFill="1">
      <alignment vertical="center"/>
    </xf>
    <xf numFmtId="0" fontId="4" fillId="2" borderId="0" xfId="0" applyFont="1" applyFill="1" applyAlignment="1">
      <alignment horizontal="left" vertical="center" indent="2"/>
    </xf>
    <xf numFmtId="0" fontId="0" fillId="6" borderId="0" xfId="0" applyFill="1">
      <alignment vertical="center"/>
    </xf>
    <xf numFmtId="0" fontId="4" fillId="2" borderId="0" xfId="0" applyFont="1" applyFill="1" applyAlignment="1" applyProtection="1">
      <alignment horizontal="left" vertical="center" shrinkToFit="1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left" vertical="center" shrinkToFit="1"/>
      <protection locked="0"/>
    </xf>
    <xf numFmtId="0" fontId="4" fillId="3" borderId="31" xfId="0" applyFont="1" applyFill="1" applyBorder="1" applyAlignment="1" applyProtection="1">
      <alignment horizontal="left" vertical="center" shrinkToFit="1"/>
      <protection locked="0"/>
    </xf>
    <xf numFmtId="0" fontId="4" fillId="3" borderId="28" xfId="0" applyFont="1" applyFill="1" applyBorder="1" applyAlignment="1" applyProtection="1">
      <alignment horizontal="left" vertical="center" shrinkToFit="1"/>
      <protection locked="0"/>
    </xf>
    <xf numFmtId="0" fontId="4" fillId="3" borderId="16" xfId="0" applyFont="1" applyFill="1" applyBorder="1" applyAlignment="1" applyProtection="1">
      <alignment horizontal="left" vertical="center" shrinkToFit="1"/>
      <protection locked="0"/>
    </xf>
    <xf numFmtId="0" fontId="4" fillId="3" borderId="33" xfId="0" applyFont="1" applyFill="1" applyBorder="1" applyAlignment="1" applyProtection="1">
      <alignment horizontal="left" vertical="center" shrinkToFit="1"/>
      <protection locked="0"/>
    </xf>
    <xf numFmtId="0" fontId="4" fillId="3" borderId="27" xfId="0" applyFont="1" applyFill="1" applyBorder="1" applyAlignment="1" applyProtection="1">
      <alignment horizontal="left" vertical="center" shrinkToFit="1"/>
      <protection locked="0"/>
    </xf>
    <xf numFmtId="0" fontId="4" fillId="3" borderId="0" xfId="0" applyFont="1" applyFill="1" applyAlignment="1" applyProtection="1">
      <alignment horizontal="left" vertical="center" shrinkToFit="1"/>
      <protection locked="0"/>
    </xf>
    <xf numFmtId="0" fontId="4" fillId="3" borderId="32" xfId="0" applyFont="1" applyFill="1" applyBorder="1" applyAlignment="1" applyProtection="1">
      <alignment horizontal="left" vertical="center" shrinkToFit="1"/>
      <protection locked="0"/>
    </xf>
    <xf numFmtId="0" fontId="4" fillId="3" borderId="30" xfId="0" applyFont="1" applyFill="1" applyBorder="1" applyAlignment="1" applyProtection="1">
      <alignment horizontal="left" vertical="center" shrinkToFit="1"/>
      <protection locked="0"/>
    </xf>
    <xf numFmtId="0" fontId="0" fillId="2" borderId="0" xfId="0" applyFill="1" applyAlignment="1">
      <alignment horizontal="left" vertical="top"/>
    </xf>
    <xf numFmtId="0" fontId="0" fillId="2" borderId="0" xfId="0" applyFill="1" applyAlignment="1">
      <alignment horizontal="left"/>
    </xf>
    <xf numFmtId="0" fontId="20" fillId="7" borderId="38" xfId="0" applyFont="1" applyFill="1" applyBorder="1" applyAlignment="1">
      <alignment horizontal="center" vertical="center" wrapText="1"/>
    </xf>
    <xf numFmtId="0" fontId="20" fillId="7" borderId="39" xfId="0" applyFont="1" applyFill="1" applyBorder="1" applyAlignment="1">
      <alignment horizontal="center" vertical="center" wrapText="1"/>
    </xf>
    <xf numFmtId="0" fontId="20" fillId="7" borderId="40" xfId="0" applyFont="1" applyFill="1" applyBorder="1" applyAlignment="1">
      <alignment horizontal="center" vertical="center" wrapText="1"/>
    </xf>
    <xf numFmtId="0" fontId="20" fillId="7" borderId="41" xfId="0" applyFont="1" applyFill="1" applyBorder="1" applyAlignment="1">
      <alignment horizontal="center" vertical="center" wrapText="1"/>
    </xf>
    <xf numFmtId="0" fontId="20" fillId="7" borderId="0" xfId="0" applyFont="1" applyFill="1" applyAlignment="1">
      <alignment horizontal="center" vertical="center" wrapText="1"/>
    </xf>
    <xf numFmtId="0" fontId="20" fillId="7" borderId="42" xfId="0" applyFont="1" applyFill="1" applyBorder="1" applyAlignment="1">
      <alignment horizontal="center" vertical="center" wrapText="1"/>
    </xf>
    <xf numFmtId="0" fontId="20" fillId="7" borderId="0" xfId="0" applyFont="1" applyFill="1" applyAlignment="1">
      <alignment horizontal="center" vertical="center"/>
    </xf>
    <xf numFmtId="0" fontId="20" fillId="7" borderId="42" xfId="0" applyFont="1" applyFill="1" applyBorder="1" applyAlignment="1">
      <alignment horizontal="center" vertical="center"/>
    </xf>
    <xf numFmtId="0" fontId="20" fillId="7" borderId="41" xfId="0" applyFont="1" applyFill="1" applyBorder="1" applyAlignment="1">
      <alignment horizontal="center" vertical="center"/>
    </xf>
    <xf numFmtId="0" fontId="20" fillId="7" borderId="43" xfId="0" applyFont="1" applyFill="1" applyBorder="1" applyAlignment="1">
      <alignment horizontal="center" vertical="center"/>
    </xf>
    <xf numFmtId="0" fontId="20" fillId="7" borderId="44" xfId="0" applyFont="1" applyFill="1" applyBorder="1" applyAlignment="1">
      <alignment horizontal="center" vertical="center"/>
    </xf>
    <xf numFmtId="0" fontId="20" fillId="7" borderId="4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shrinkToFit="1"/>
    </xf>
    <xf numFmtId="49" fontId="4" fillId="2" borderId="0" xfId="0" quotePrefix="1" applyNumberFormat="1" applyFont="1" applyFill="1" applyAlignment="1">
      <alignment horizontal="center" vertical="center" shrinkToFit="1"/>
    </xf>
    <xf numFmtId="49" fontId="4" fillId="2" borderId="0" xfId="0" applyNumberFormat="1" applyFont="1" applyFill="1" applyAlignment="1">
      <alignment horizontal="center" vertical="center" shrinkToFit="1"/>
    </xf>
    <xf numFmtId="0" fontId="4" fillId="2" borderId="0" xfId="0" quotePrefix="1" applyFont="1" applyFill="1" applyAlignment="1">
      <alignment horizontal="center" vertical="center" shrinkToFit="1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vertical="center"/>
    </xf>
    <xf numFmtId="49" fontId="0" fillId="3" borderId="0" xfId="0" applyNumberFormat="1" applyFill="1" applyAlignment="1" applyProtection="1">
      <alignment horizontal="left" vertical="center" shrinkToFit="1"/>
      <protection locked="0"/>
    </xf>
    <xf numFmtId="0" fontId="4" fillId="2" borderId="1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49" fontId="0" fillId="3" borderId="0" xfId="0" applyNumberFormat="1" applyFill="1" applyAlignment="1" applyProtection="1">
      <alignment horizontal="right" vertical="center" shrinkToFit="1"/>
      <protection locked="0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 indent="1"/>
    </xf>
    <xf numFmtId="0" fontId="4" fillId="3" borderId="10" xfId="0" applyFont="1" applyFill="1" applyBorder="1" applyAlignment="1" applyProtection="1">
      <alignment horizontal="center" vertical="center" shrinkToFit="1"/>
      <protection locked="0"/>
    </xf>
    <xf numFmtId="0" fontId="4" fillId="3" borderId="3" xfId="0" applyFont="1" applyFill="1" applyBorder="1" applyAlignment="1" applyProtection="1">
      <alignment horizontal="center" vertical="center" shrinkToFit="1"/>
      <protection locked="0"/>
    </xf>
    <xf numFmtId="49" fontId="4" fillId="2" borderId="3" xfId="0" quotePrefix="1" applyNumberFormat="1" applyFont="1" applyFill="1" applyBorder="1" applyAlignment="1">
      <alignment horizontal="center" vertical="center" shrinkToFit="1"/>
    </xf>
    <xf numFmtId="49" fontId="4" fillId="2" borderId="3" xfId="0" applyNumberFormat="1" applyFont="1" applyFill="1" applyBorder="1" applyAlignment="1">
      <alignment horizontal="center" vertical="center" shrinkToFit="1"/>
    </xf>
    <xf numFmtId="0" fontId="11" fillId="3" borderId="4" xfId="0" applyFont="1" applyFill="1" applyBorder="1" applyAlignment="1" applyProtection="1">
      <alignment horizontal="center" vertical="center" wrapText="1" shrinkToFit="1"/>
      <protection locked="0"/>
    </xf>
    <xf numFmtId="0" fontId="11" fillId="3" borderId="10" xfId="0" applyFont="1" applyFill="1" applyBorder="1" applyAlignment="1" applyProtection="1">
      <alignment horizontal="center" vertical="center" wrapText="1" shrinkToFi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27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0" fontId="4" fillId="2" borderId="0" xfId="0" applyFont="1" applyFill="1" applyAlignment="1" applyProtection="1">
      <alignment horizontal="center" vertical="center" shrinkToFit="1"/>
      <protection locked="0"/>
    </xf>
    <xf numFmtId="0" fontId="4" fillId="3" borderId="4" xfId="0" applyFont="1" applyFill="1" applyBorder="1" applyAlignment="1" applyProtection="1">
      <alignment horizontal="center" vertical="center" shrinkToFit="1"/>
      <protection locked="0"/>
    </xf>
    <xf numFmtId="0" fontId="4" fillId="3" borderId="34" xfId="0" applyFont="1" applyFill="1" applyBorder="1" applyAlignment="1" applyProtection="1">
      <alignment horizontal="left" vertical="center" shrinkToFit="1"/>
      <protection locked="0"/>
    </xf>
    <xf numFmtId="0" fontId="4" fillId="3" borderId="35" xfId="0" applyFont="1" applyFill="1" applyBorder="1" applyAlignment="1" applyProtection="1">
      <alignment horizontal="left" vertical="center" shrinkToFit="1"/>
      <protection locked="0"/>
    </xf>
    <xf numFmtId="0" fontId="4" fillId="3" borderId="36" xfId="0" applyFont="1" applyFill="1" applyBorder="1" applyAlignment="1" applyProtection="1">
      <alignment horizontal="left" vertical="center" shrinkToFit="1"/>
      <protection locked="0"/>
    </xf>
    <xf numFmtId="0" fontId="4" fillId="3" borderId="15" xfId="0" applyFont="1" applyFill="1" applyBorder="1" applyAlignment="1" applyProtection="1">
      <alignment horizontal="center" vertical="center" shrinkToFit="1"/>
      <protection locked="0"/>
    </xf>
    <xf numFmtId="0" fontId="4" fillId="2" borderId="15" xfId="0" applyFont="1" applyFill="1" applyBorder="1" applyAlignment="1" applyProtection="1">
      <alignment horizontal="center" vertical="center" shrinkToFit="1"/>
      <protection locked="0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77" fontId="3" fillId="2" borderId="7" xfId="0" applyNumberFormat="1" applyFont="1" applyFill="1" applyBorder="1" applyAlignment="1">
      <alignment horizontal="right" vertical="center"/>
    </xf>
    <xf numFmtId="177" fontId="3" fillId="2" borderId="9" xfId="0" applyNumberFormat="1" applyFont="1" applyFill="1" applyBorder="1" applyAlignment="1">
      <alignment horizontal="right" vertical="center"/>
    </xf>
    <xf numFmtId="176" fontId="3" fillId="2" borderId="7" xfId="0" applyNumberFormat="1" applyFont="1" applyFill="1" applyBorder="1" applyAlignment="1">
      <alignment horizontal="right" vertical="center"/>
    </xf>
    <xf numFmtId="176" fontId="3" fillId="2" borderId="8" xfId="0" applyNumberFormat="1" applyFont="1" applyFill="1" applyBorder="1" applyAlignment="1">
      <alignment horizontal="right" vertical="center"/>
    </xf>
    <xf numFmtId="176" fontId="3" fillId="2" borderId="9" xfId="0" applyNumberFormat="1" applyFont="1" applyFill="1" applyBorder="1" applyAlignment="1">
      <alignment horizontal="right" vertical="center"/>
    </xf>
    <xf numFmtId="0" fontId="4" fillId="2" borderId="24" xfId="0" applyFont="1" applyFill="1" applyBorder="1" applyAlignment="1">
      <alignment horizontal="left" vertical="center"/>
    </xf>
    <xf numFmtId="0" fontId="13" fillId="0" borderId="0" xfId="1" applyFont="1" applyAlignment="1">
      <alignment horizontal="center"/>
    </xf>
    <xf numFmtId="49" fontId="4" fillId="3" borderId="1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2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27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 xr:uid="{00000000-0005-0000-0000-000001000000}"/>
  </cellStyles>
  <dxfs count="4">
    <dxf>
      <fill>
        <patternFill>
          <bgColor theme="0" tint="-0.24994659260841701"/>
        </patternFill>
      </fill>
    </dxf>
    <dxf>
      <fill>
        <patternFill>
          <bgColor rgb="FFFFFFE7"/>
        </patternFill>
      </fill>
    </dxf>
    <dxf>
      <fill>
        <patternFill>
          <bgColor theme="0" tint="-0.24994659260841701"/>
        </patternFill>
      </fill>
    </dxf>
    <dxf>
      <fill>
        <patternFill>
          <bgColor rgb="FFFFFFE7"/>
        </patternFill>
      </fill>
    </dxf>
  </dxfs>
  <tableStyles count="0" defaultTableStyle="TableStyleMedium9" defaultPivotStyle="PivotStyleLight16"/>
  <colors>
    <mruColors>
      <color rgb="FFFFFFE7"/>
      <color rgb="FFFFFFCC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firstButton="1" fmlaLink="$BH$15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firstButton="1" fmlaLink="$BH$17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firstButton="1" fmlaLink="$BH$19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firstButton="1" fmlaLink="$BH$21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firstButton="1" fmlaLink="$BH$23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firstButton="1" fmlaLink="$BH$25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firstButton="1" fmlaLink="$BH$27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firstButton="1" fmlaLink="$BH$29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firstButton="1" fmlaLink="$BH$31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Radio" firstButton="1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Radio" firstButton="1" fmlaLink="$BP$15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firstButton="1" fmlaLink="$BP$17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Radio" firstButton="1" fmlaLink="$BP$19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firstButton="1" fmlaLink="$BP$21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firstButton="1" fmlaLink="$BP$23" lockText="1" noThreeD="1"/>
</file>

<file path=xl/ctrlProps/ctrlProp68.xml><?xml version="1.0" encoding="utf-8"?>
<formControlPr xmlns="http://schemas.microsoft.com/office/spreadsheetml/2009/9/main" objectType="Radio" lockText="1" noThreeD="1"/>
</file>

<file path=xl/ctrlProps/ctrlProp69.xml><?xml version="1.0" encoding="utf-8"?>
<formControlPr xmlns="http://schemas.microsoft.com/office/spreadsheetml/2009/9/main" objectType="Radio" firstButton="1" fmlaLink="$BP$25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Radio" firstButton="1" fmlaLink="$BP$27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firstButton="1" fmlaLink="$BP$29" lockText="1" noThreeD="1"/>
</file>

<file path=xl/ctrlProps/ctrlProp74.xml><?xml version="1.0" encoding="utf-8"?>
<formControlPr xmlns="http://schemas.microsoft.com/office/spreadsheetml/2009/9/main" objectType="Radio" lockText="1" noThreeD="1"/>
</file>

<file path=xl/ctrlProps/ctrlProp75.xml><?xml version="1.0" encoding="utf-8"?>
<formControlPr xmlns="http://schemas.microsoft.com/office/spreadsheetml/2009/9/main" objectType="Radio" firstButton="1" fmlaLink="$BP$31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firstButton="1" fmlaLink="$BP$13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firstButton="1" fmlaLink="$BH$13" lockText="1" noThreeD="1"/>
</file>

<file path=xl/ctrlProps/ctrlProp80.xml><?xml version="1.0" encoding="utf-8"?>
<formControlPr xmlns="http://schemas.microsoft.com/office/spreadsheetml/2009/9/main" objectType="Radio" lockText="1" noThreeD="1"/>
</file>

<file path=xl/ctrlProps/ctrlProp81.xml><?xml version="1.0" encoding="utf-8"?>
<formControlPr xmlns="http://schemas.microsoft.com/office/spreadsheetml/2009/9/main" objectType="Radio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Radio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Radio" lockText="1" noThreeD="1"/>
</file>

<file path=xl/ctrlProps/ctrlProp94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6" Type="http://schemas.openxmlformats.org/officeDocument/2006/relationships/image" Target="../media/image12.emf"/><Relationship Id="rId5" Type="http://schemas.openxmlformats.org/officeDocument/2006/relationships/image" Target="../media/image11.emf"/><Relationship Id="rId4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381000</xdr:colOff>
          <xdr:row>38</xdr:row>
          <xdr:rowOff>0</xdr:rowOff>
        </xdr:from>
        <xdr:to>
          <xdr:col>1</xdr:col>
          <xdr:colOff>561975</xdr:colOff>
          <xdr:row>39</xdr:row>
          <xdr:rowOff>28575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0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333375</xdr:colOff>
          <xdr:row>37</xdr:row>
          <xdr:rowOff>142875</xdr:rowOff>
        </xdr:from>
        <xdr:to>
          <xdr:col>2</xdr:col>
          <xdr:colOff>514350</xdr:colOff>
          <xdr:row>39</xdr:row>
          <xdr:rowOff>28575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0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381000</xdr:colOff>
          <xdr:row>43</xdr:row>
          <xdr:rowOff>0</xdr:rowOff>
        </xdr:from>
        <xdr:to>
          <xdr:col>1</xdr:col>
          <xdr:colOff>561975</xdr:colOff>
          <xdr:row>44</xdr:row>
          <xdr:rowOff>28575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0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381000</xdr:colOff>
          <xdr:row>43</xdr:row>
          <xdr:rowOff>142875</xdr:rowOff>
        </xdr:from>
        <xdr:to>
          <xdr:col>1</xdr:col>
          <xdr:colOff>561975</xdr:colOff>
          <xdr:row>45</xdr:row>
          <xdr:rowOff>28575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0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381000</xdr:colOff>
          <xdr:row>44</xdr:row>
          <xdr:rowOff>142875</xdr:rowOff>
        </xdr:from>
        <xdr:to>
          <xdr:col>1</xdr:col>
          <xdr:colOff>561975</xdr:colOff>
          <xdr:row>46</xdr:row>
          <xdr:rowOff>19050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0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381000</xdr:colOff>
          <xdr:row>47</xdr:row>
          <xdr:rowOff>142875</xdr:rowOff>
        </xdr:from>
        <xdr:to>
          <xdr:col>1</xdr:col>
          <xdr:colOff>561975</xdr:colOff>
          <xdr:row>49</xdr:row>
          <xdr:rowOff>19050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0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333375</xdr:colOff>
          <xdr:row>47</xdr:row>
          <xdr:rowOff>142875</xdr:rowOff>
        </xdr:from>
        <xdr:to>
          <xdr:col>2</xdr:col>
          <xdr:colOff>514350</xdr:colOff>
          <xdr:row>49</xdr:row>
          <xdr:rowOff>19050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0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9525</xdr:colOff>
      <xdr:row>10</xdr:row>
      <xdr:rowOff>10900</xdr:rowOff>
    </xdr:from>
    <xdr:to>
      <xdr:col>16</xdr:col>
      <xdr:colOff>1161</xdr:colOff>
      <xdr:row>11</xdr:row>
      <xdr:rowOff>201619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229725" y="1992100"/>
          <a:ext cx="1372761" cy="400269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12</xdr:row>
          <xdr:rowOff>32316</xdr:rowOff>
        </xdr:from>
        <xdr:to>
          <xdr:col>1</xdr:col>
          <xdr:colOff>902100</xdr:colOff>
          <xdr:row>13</xdr:row>
          <xdr:rowOff>182766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種類_貼り付け01" spid="_x0000_s5706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52400" y="2432616"/>
              <a:ext cx="864000" cy="360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14</xdr:row>
          <xdr:rowOff>32318</xdr:rowOff>
        </xdr:from>
        <xdr:to>
          <xdr:col>1</xdr:col>
          <xdr:colOff>902100</xdr:colOff>
          <xdr:row>15</xdr:row>
          <xdr:rowOff>182768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種類_貼り付け02" spid="_x0000_s5706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52400" y="2851718"/>
              <a:ext cx="864000" cy="360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absolute">
    <xdr:from>
      <xdr:col>57</xdr:col>
      <xdr:colOff>19783</xdr:colOff>
      <xdr:row>10</xdr:row>
      <xdr:rowOff>19783</xdr:rowOff>
    </xdr:from>
    <xdr:to>
      <xdr:col>57</xdr:col>
      <xdr:colOff>901783</xdr:colOff>
      <xdr:row>11</xdr:row>
      <xdr:rowOff>8233</xdr:rowOff>
    </xdr:to>
    <xdr:sp macro="" textlink="">
      <xdr:nvSpPr>
        <xdr:cNvPr id="6" name="楕円 1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6586258" y="2000983"/>
          <a:ext cx="882000" cy="198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en-US"/>
            <a:t> </a:t>
          </a:r>
        </a:p>
      </xdr:txBody>
    </xdr:sp>
    <xdr:clientData fLocksWithSheet="0"/>
  </xdr:twoCellAnchor>
  <xdr:twoCellAnchor editAs="absolute">
    <xdr:from>
      <xdr:col>58</xdr:col>
      <xdr:colOff>19783</xdr:colOff>
      <xdr:row>11</xdr:row>
      <xdr:rowOff>5129</xdr:rowOff>
    </xdr:from>
    <xdr:to>
      <xdr:col>58</xdr:col>
      <xdr:colOff>883783</xdr:colOff>
      <xdr:row>11</xdr:row>
      <xdr:rowOff>203129</xdr:rowOff>
    </xdr:to>
    <xdr:sp macro="" textlink="">
      <xdr:nvSpPr>
        <xdr:cNvPr id="7" name="楕円 1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7519708" y="2195879"/>
          <a:ext cx="864000" cy="198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en-US"/>
            <a:t> </a:t>
          </a:r>
        </a:p>
      </xdr:txBody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12</xdr:row>
          <xdr:rowOff>38100</xdr:rowOff>
        </xdr:from>
        <xdr:to>
          <xdr:col>15</xdr:col>
          <xdr:colOff>1000125</xdr:colOff>
          <xdr:row>13</xdr:row>
          <xdr:rowOff>9525</xdr:rowOff>
        </xdr:to>
        <xdr:sp macro="" textlink="">
          <xdr:nvSpPr>
            <xdr:cNvPr id="13350" name="Option Button 38" hidden="1">
              <a:extLst>
                <a:ext uri="{63B3BB69-23CF-44E3-9099-C40C66FF867C}">
                  <a14:compatExt spid="_x0000_s13350"/>
                </a:ext>
                <a:ext uri="{FF2B5EF4-FFF2-40B4-BE49-F238E27FC236}">
                  <a16:creationId xmlns:a16="http://schemas.microsoft.com/office/drawing/2014/main" id="{00000000-0008-0000-0000-00002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12</xdr:row>
          <xdr:rowOff>200025</xdr:rowOff>
        </xdr:from>
        <xdr:to>
          <xdr:col>15</xdr:col>
          <xdr:colOff>1000125</xdr:colOff>
          <xdr:row>13</xdr:row>
          <xdr:rowOff>171450</xdr:rowOff>
        </xdr:to>
        <xdr:sp macro="" textlink="">
          <xdr:nvSpPr>
            <xdr:cNvPr id="13351" name="Option Button 39" hidden="1">
              <a:extLst>
                <a:ext uri="{63B3BB69-23CF-44E3-9099-C40C66FF867C}">
                  <a14:compatExt spid="_x0000_s13351"/>
                </a:ext>
                <a:ext uri="{FF2B5EF4-FFF2-40B4-BE49-F238E27FC236}">
                  <a16:creationId xmlns:a16="http://schemas.microsoft.com/office/drawing/2014/main" id="{00000000-0008-0000-0000-00002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修理品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14</xdr:row>
          <xdr:rowOff>57150</xdr:rowOff>
        </xdr:from>
        <xdr:to>
          <xdr:col>15</xdr:col>
          <xdr:colOff>1000125</xdr:colOff>
          <xdr:row>15</xdr:row>
          <xdr:rowOff>0</xdr:rowOff>
        </xdr:to>
        <xdr:sp macro="" textlink="">
          <xdr:nvSpPr>
            <xdr:cNvPr id="13352" name="Option Button 40" hidden="1">
              <a:extLst>
                <a:ext uri="{63B3BB69-23CF-44E3-9099-C40C66FF867C}">
                  <a14:compatExt spid="_x0000_s13352"/>
                </a:ext>
                <a:ext uri="{FF2B5EF4-FFF2-40B4-BE49-F238E27FC236}">
                  <a16:creationId xmlns:a16="http://schemas.microsoft.com/office/drawing/2014/main" id="{00000000-0008-0000-0000-00002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15</xdr:row>
          <xdr:rowOff>9525</xdr:rowOff>
        </xdr:from>
        <xdr:to>
          <xdr:col>15</xdr:col>
          <xdr:colOff>1000125</xdr:colOff>
          <xdr:row>15</xdr:row>
          <xdr:rowOff>152400</xdr:rowOff>
        </xdr:to>
        <xdr:sp macro="" textlink="">
          <xdr:nvSpPr>
            <xdr:cNvPr id="13353" name="Option Button 41" hidden="1">
              <a:extLst>
                <a:ext uri="{63B3BB69-23CF-44E3-9099-C40C66FF867C}">
                  <a14:compatExt spid="_x0000_s13353"/>
                </a:ext>
                <a:ext uri="{FF2B5EF4-FFF2-40B4-BE49-F238E27FC236}">
                  <a16:creationId xmlns:a16="http://schemas.microsoft.com/office/drawing/2014/main" id="{00000000-0008-0000-0000-00002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修理品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16</xdr:row>
          <xdr:rowOff>47625</xdr:rowOff>
        </xdr:from>
        <xdr:to>
          <xdr:col>15</xdr:col>
          <xdr:colOff>1000125</xdr:colOff>
          <xdr:row>16</xdr:row>
          <xdr:rowOff>190500</xdr:rowOff>
        </xdr:to>
        <xdr:sp macro="" textlink="">
          <xdr:nvSpPr>
            <xdr:cNvPr id="13354" name="Option Button 42" hidden="1">
              <a:extLst>
                <a:ext uri="{63B3BB69-23CF-44E3-9099-C40C66FF867C}">
                  <a14:compatExt spid="_x0000_s13354"/>
                </a:ext>
                <a:ext uri="{FF2B5EF4-FFF2-40B4-BE49-F238E27FC236}">
                  <a16:creationId xmlns:a16="http://schemas.microsoft.com/office/drawing/2014/main" id="{00000000-0008-0000-0000-00002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16</xdr:row>
          <xdr:rowOff>200025</xdr:rowOff>
        </xdr:from>
        <xdr:to>
          <xdr:col>15</xdr:col>
          <xdr:colOff>1000125</xdr:colOff>
          <xdr:row>17</xdr:row>
          <xdr:rowOff>133350</xdr:rowOff>
        </xdr:to>
        <xdr:sp macro="" textlink="">
          <xdr:nvSpPr>
            <xdr:cNvPr id="13355" name="Option Button 43" hidden="1">
              <a:extLst>
                <a:ext uri="{63B3BB69-23CF-44E3-9099-C40C66FF867C}">
                  <a14:compatExt spid="_x0000_s13355"/>
                </a:ext>
                <a:ext uri="{FF2B5EF4-FFF2-40B4-BE49-F238E27FC236}">
                  <a16:creationId xmlns:a16="http://schemas.microsoft.com/office/drawing/2014/main" id="{00000000-0008-0000-0000-00002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修理品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18</xdr:row>
          <xdr:rowOff>66675</xdr:rowOff>
        </xdr:from>
        <xdr:to>
          <xdr:col>15</xdr:col>
          <xdr:colOff>1000125</xdr:colOff>
          <xdr:row>19</xdr:row>
          <xdr:rowOff>0</xdr:rowOff>
        </xdr:to>
        <xdr:sp macro="" textlink="">
          <xdr:nvSpPr>
            <xdr:cNvPr id="13356" name="Option Button 44" hidden="1">
              <a:extLst>
                <a:ext uri="{63B3BB69-23CF-44E3-9099-C40C66FF867C}">
                  <a14:compatExt spid="_x0000_s13356"/>
                </a:ext>
                <a:ext uri="{FF2B5EF4-FFF2-40B4-BE49-F238E27FC236}">
                  <a16:creationId xmlns:a16="http://schemas.microsoft.com/office/drawing/2014/main" id="{00000000-0008-0000-0000-00002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19</xdr:row>
          <xdr:rowOff>9525</xdr:rowOff>
        </xdr:from>
        <xdr:to>
          <xdr:col>15</xdr:col>
          <xdr:colOff>1000125</xdr:colOff>
          <xdr:row>19</xdr:row>
          <xdr:rowOff>152400</xdr:rowOff>
        </xdr:to>
        <xdr:sp macro="" textlink="">
          <xdr:nvSpPr>
            <xdr:cNvPr id="13357" name="Option Button 45" hidden="1">
              <a:extLst>
                <a:ext uri="{63B3BB69-23CF-44E3-9099-C40C66FF867C}">
                  <a14:compatExt spid="_x0000_s13357"/>
                </a:ext>
                <a:ext uri="{FF2B5EF4-FFF2-40B4-BE49-F238E27FC236}">
                  <a16:creationId xmlns:a16="http://schemas.microsoft.com/office/drawing/2014/main" id="{00000000-0008-0000-0000-00002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修理品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20</xdr:row>
          <xdr:rowOff>57150</xdr:rowOff>
        </xdr:from>
        <xdr:to>
          <xdr:col>15</xdr:col>
          <xdr:colOff>1000125</xdr:colOff>
          <xdr:row>20</xdr:row>
          <xdr:rowOff>200025</xdr:rowOff>
        </xdr:to>
        <xdr:sp macro="" textlink="">
          <xdr:nvSpPr>
            <xdr:cNvPr id="13358" name="Option Button 46" hidden="1">
              <a:extLst>
                <a:ext uri="{63B3BB69-23CF-44E3-9099-C40C66FF867C}">
                  <a14:compatExt spid="_x0000_s13358"/>
                </a:ext>
                <a:ext uri="{FF2B5EF4-FFF2-40B4-BE49-F238E27FC236}">
                  <a16:creationId xmlns:a16="http://schemas.microsoft.com/office/drawing/2014/main" id="{00000000-0008-0000-0000-00002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21</xdr:row>
          <xdr:rowOff>9525</xdr:rowOff>
        </xdr:from>
        <xdr:to>
          <xdr:col>15</xdr:col>
          <xdr:colOff>1000125</xdr:colOff>
          <xdr:row>21</xdr:row>
          <xdr:rowOff>152400</xdr:rowOff>
        </xdr:to>
        <xdr:sp macro="" textlink="">
          <xdr:nvSpPr>
            <xdr:cNvPr id="13359" name="Option Button 47" hidden="1">
              <a:extLst>
                <a:ext uri="{63B3BB69-23CF-44E3-9099-C40C66FF867C}">
                  <a14:compatExt spid="_x0000_s13359"/>
                </a:ext>
                <a:ext uri="{FF2B5EF4-FFF2-40B4-BE49-F238E27FC236}">
                  <a16:creationId xmlns:a16="http://schemas.microsoft.com/office/drawing/2014/main" id="{00000000-0008-0000-0000-00002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修理品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22</xdr:row>
          <xdr:rowOff>66675</xdr:rowOff>
        </xdr:from>
        <xdr:to>
          <xdr:col>15</xdr:col>
          <xdr:colOff>1000125</xdr:colOff>
          <xdr:row>23</xdr:row>
          <xdr:rowOff>0</xdr:rowOff>
        </xdr:to>
        <xdr:sp macro="" textlink="">
          <xdr:nvSpPr>
            <xdr:cNvPr id="13360" name="Option Button 48" hidden="1">
              <a:extLst>
                <a:ext uri="{63B3BB69-23CF-44E3-9099-C40C66FF867C}">
                  <a14:compatExt spid="_x0000_s13360"/>
                </a:ext>
                <a:ext uri="{FF2B5EF4-FFF2-40B4-BE49-F238E27FC236}">
                  <a16:creationId xmlns:a16="http://schemas.microsoft.com/office/drawing/2014/main" id="{00000000-0008-0000-0000-00003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23</xdr:row>
          <xdr:rowOff>19050</xdr:rowOff>
        </xdr:from>
        <xdr:to>
          <xdr:col>15</xdr:col>
          <xdr:colOff>1000125</xdr:colOff>
          <xdr:row>23</xdr:row>
          <xdr:rowOff>161925</xdr:rowOff>
        </xdr:to>
        <xdr:sp macro="" textlink="">
          <xdr:nvSpPr>
            <xdr:cNvPr id="13361" name="Option Button 49" hidden="1">
              <a:extLst>
                <a:ext uri="{63B3BB69-23CF-44E3-9099-C40C66FF867C}">
                  <a14:compatExt spid="_x0000_s13361"/>
                </a:ext>
                <a:ext uri="{FF2B5EF4-FFF2-40B4-BE49-F238E27FC236}">
                  <a16:creationId xmlns:a16="http://schemas.microsoft.com/office/drawing/2014/main" id="{00000000-0008-0000-0000-00003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修理品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24</xdr:row>
          <xdr:rowOff>66675</xdr:rowOff>
        </xdr:from>
        <xdr:to>
          <xdr:col>15</xdr:col>
          <xdr:colOff>1000125</xdr:colOff>
          <xdr:row>25</xdr:row>
          <xdr:rowOff>0</xdr:rowOff>
        </xdr:to>
        <xdr:sp macro="" textlink="">
          <xdr:nvSpPr>
            <xdr:cNvPr id="13362" name="Option Button 50" hidden="1">
              <a:extLst>
                <a:ext uri="{63B3BB69-23CF-44E3-9099-C40C66FF867C}">
                  <a14:compatExt spid="_x0000_s13362"/>
                </a:ext>
                <a:ext uri="{FF2B5EF4-FFF2-40B4-BE49-F238E27FC236}">
                  <a16:creationId xmlns:a16="http://schemas.microsoft.com/office/drawing/2014/main" id="{00000000-0008-0000-0000-00003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25</xdr:row>
          <xdr:rowOff>9525</xdr:rowOff>
        </xdr:from>
        <xdr:to>
          <xdr:col>15</xdr:col>
          <xdr:colOff>1000125</xdr:colOff>
          <xdr:row>25</xdr:row>
          <xdr:rowOff>152400</xdr:rowOff>
        </xdr:to>
        <xdr:sp macro="" textlink="">
          <xdr:nvSpPr>
            <xdr:cNvPr id="13363" name="Option Button 51" hidden="1">
              <a:extLst>
                <a:ext uri="{63B3BB69-23CF-44E3-9099-C40C66FF867C}">
                  <a14:compatExt spid="_x0000_s13363"/>
                </a:ext>
                <a:ext uri="{FF2B5EF4-FFF2-40B4-BE49-F238E27FC236}">
                  <a16:creationId xmlns:a16="http://schemas.microsoft.com/office/drawing/2014/main" id="{00000000-0008-0000-0000-00003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修理品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26</xdr:row>
          <xdr:rowOff>66675</xdr:rowOff>
        </xdr:from>
        <xdr:to>
          <xdr:col>15</xdr:col>
          <xdr:colOff>1000125</xdr:colOff>
          <xdr:row>27</xdr:row>
          <xdr:rowOff>0</xdr:rowOff>
        </xdr:to>
        <xdr:sp macro="" textlink="">
          <xdr:nvSpPr>
            <xdr:cNvPr id="13364" name="Option Button 52" hidden="1">
              <a:extLst>
                <a:ext uri="{63B3BB69-23CF-44E3-9099-C40C66FF867C}">
                  <a14:compatExt spid="_x0000_s13364"/>
                </a:ext>
                <a:ext uri="{FF2B5EF4-FFF2-40B4-BE49-F238E27FC236}">
                  <a16:creationId xmlns:a16="http://schemas.microsoft.com/office/drawing/2014/main" id="{00000000-0008-0000-0000-00003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27</xdr:row>
          <xdr:rowOff>19050</xdr:rowOff>
        </xdr:from>
        <xdr:to>
          <xdr:col>15</xdr:col>
          <xdr:colOff>1000125</xdr:colOff>
          <xdr:row>27</xdr:row>
          <xdr:rowOff>161925</xdr:rowOff>
        </xdr:to>
        <xdr:sp macro="" textlink="">
          <xdr:nvSpPr>
            <xdr:cNvPr id="13365" name="Option Button 53" hidden="1">
              <a:extLst>
                <a:ext uri="{63B3BB69-23CF-44E3-9099-C40C66FF867C}">
                  <a14:compatExt spid="_x0000_s13365"/>
                </a:ext>
                <a:ext uri="{FF2B5EF4-FFF2-40B4-BE49-F238E27FC236}">
                  <a16:creationId xmlns:a16="http://schemas.microsoft.com/office/drawing/2014/main" id="{00000000-0008-0000-0000-00003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修理品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28</xdr:row>
          <xdr:rowOff>66675</xdr:rowOff>
        </xdr:from>
        <xdr:to>
          <xdr:col>15</xdr:col>
          <xdr:colOff>1000125</xdr:colOff>
          <xdr:row>29</xdr:row>
          <xdr:rowOff>0</xdr:rowOff>
        </xdr:to>
        <xdr:sp macro="" textlink="">
          <xdr:nvSpPr>
            <xdr:cNvPr id="13366" name="Option Button 54" hidden="1">
              <a:extLst>
                <a:ext uri="{63B3BB69-23CF-44E3-9099-C40C66FF867C}">
                  <a14:compatExt spid="_x0000_s13366"/>
                </a:ext>
                <a:ext uri="{FF2B5EF4-FFF2-40B4-BE49-F238E27FC236}">
                  <a16:creationId xmlns:a16="http://schemas.microsoft.com/office/drawing/2014/main" id="{00000000-0008-0000-0000-00003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29</xdr:row>
          <xdr:rowOff>19050</xdr:rowOff>
        </xdr:from>
        <xdr:to>
          <xdr:col>15</xdr:col>
          <xdr:colOff>1000125</xdr:colOff>
          <xdr:row>29</xdr:row>
          <xdr:rowOff>161925</xdr:rowOff>
        </xdr:to>
        <xdr:sp macro="" textlink="">
          <xdr:nvSpPr>
            <xdr:cNvPr id="13367" name="Option Button 55" hidden="1">
              <a:extLst>
                <a:ext uri="{63B3BB69-23CF-44E3-9099-C40C66FF867C}">
                  <a14:compatExt spid="_x0000_s13367"/>
                </a:ext>
                <a:ext uri="{FF2B5EF4-FFF2-40B4-BE49-F238E27FC236}">
                  <a16:creationId xmlns:a16="http://schemas.microsoft.com/office/drawing/2014/main" id="{00000000-0008-0000-0000-00003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修理品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30</xdr:row>
          <xdr:rowOff>76200</xdr:rowOff>
        </xdr:from>
        <xdr:to>
          <xdr:col>15</xdr:col>
          <xdr:colOff>1000125</xdr:colOff>
          <xdr:row>31</xdr:row>
          <xdr:rowOff>9525</xdr:rowOff>
        </xdr:to>
        <xdr:sp macro="" textlink="">
          <xdr:nvSpPr>
            <xdr:cNvPr id="13368" name="Option Button 56" hidden="1">
              <a:extLst>
                <a:ext uri="{63B3BB69-23CF-44E3-9099-C40C66FF867C}">
                  <a14:compatExt spid="_x0000_s13368"/>
                </a:ext>
                <a:ext uri="{FF2B5EF4-FFF2-40B4-BE49-F238E27FC236}">
                  <a16:creationId xmlns:a16="http://schemas.microsoft.com/office/drawing/2014/main" id="{00000000-0008-0000-0000-00003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31</xdr:row>
          <xdr:rowOff>28575</xdr:rowOff>
        </xdr:from>
        <xdr:to>
          <xdr:col>15</xdr:col>
          <xdr:colOff>1000125</xdr:colOff>
          <xdr:row>31</xdr:row>
          <xdr:rowOff>171450</xdr:rowOff>
        </xdr:to>
        <xdr:sp macro="" textlink="">
          <xdr:nvSpPr>
            <xdr:cNvPr id="13369" name="Option Button 57" hidden="1">
              <a:extLst>
                <a:ext uri="{63B3BB69-23CF-44E3-9099-C40C66FF867C}">
                  <a14:compatExt spid="_x0000_s13369"/>
                </a:ext>
                <a:ext uri="{FF2B5EF4-FFF2-40B4-BE49-F238E27FC236}">
                  <a16:creationId xmlns:a16="http://schemas.microsoft.com/office/drawing/2014/main" id="{00000000-0008-0000-0000-00003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修理品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12</xdr:row>
          <xdr:rowOff>9525</xdr:rowOff>
        </xdr:from>
        <xdr:to>
          <xdr:col>16</xdr:col>
          <xdr:colOff>0</xdr:colOff>
          <xdr:row>13</xdr:row>
          <xdr:rowOff>200025</xdr:rowOff>
        </xdr:to>
        <xdr:sp macro="" textlink="">
          <xdr:nvSpPr>
            <xdr:cNvPr id="13370" name="Group Box 58" hidden="1">
              <a:extLst>
                <a:ext uri="{63B3BB69-23CF-44E3-9099-C40C66FF867C}">
                  <a14:compatExt spid="_x0000_s13370"/>
                </a:ext>
                <a:ext uri="{FF2B5EF4-FFF2-40B4-BE49-F238E27FC236}">
                  <a16:creationId xmlns:a16="http://schemas.microsoft.com/office/drawing/2014/main" id="{00000000-0008-0000-0000-00003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14</xdr:row>
          <xdr:rowOff>9525</xdr:rowOff>
        </xdr:from>
        <xdr:to>
          <xdr:col>16</xdr:col>
          <xdr:colOff>0</xdr:colOff>
          <xdr:row>15</xdr:row>
          <xdr:rowOff>200025</xdr:rowOff>
        </xdr:to>
        <xdr:sp macro="" textlink="">
          <xdr:nvSpPr>
            <xdr:cNvPr id="13371" name="Group Box 59" hidden="1">
              <a:extLst>
                <a:ext uri="{63B3BB69-23CF-44E3-9099-C40C66FF867C}">
                  <a14:compatExt spid="_x0000_s13371"/>
                </a:ext>
                <a:ext uri="{FF2B5EF4-FFF2-40B4-BE49-F238E27FC236}">
                  <a16:creationId xmlns:a16="http://schemas.microsoft.com/office/drawing/2014/main" id="{00000000-0008-0000-0000-00003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16</xdr:row>
          <xdr:rowOff>9525</xdr:rowOff>
        </xdr:from>
        <xdr:to>
          <xdr:col>16</xdr:col>
          <xdr:colOff>0</xdr:colOff>
          <xdr:row>17</xdr:row>
          <xdr:rowOff>200025</xdr:rowOff>
        </xdr:to>
        <xdr:sp macro="" textlink="">
          <xdr:nvSpPr>
            <xdr:cNvPr id="13372" name="Group Box 60" hidden="1">
              <a:extLst>
                <a:ext uri="{63B3BB69-23CF-44E3-9099-C40C66FF867C}">
                  <a14:compatExt spid="_x0000_s13372"/>
                </a:ext>
                <a:ext uri="{FF2B5EF4-FFF2-40B4-BE49-F238E27FC236}">
                  <a16:creationId xmlns:a16="http://schemas.microsoft.com/office/drawing/2014/main" id="{00000000-0008-0000-0000-00003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18</xdr:row>
          <xdr:rowOff>9525</xdr:rowOff>
        </xdr:from>
        <xdr:to>
          <xdr:col>16</xdr:col>
          <xdr:colOff>0</xdr:colOff>
          <xdr:row>19</xdr:row>
          <xdr:rowOff>200025</xdr:rowOff>
        </xdr:to>
        <xdr:sp macro="" textlink="">
          <xdr:nvSpPr>
            <xdr:cNvPr id="13373" name="Group Box 61" hidden="1">
              <a:extLst>
                <a:ext uri="{63B3BB69-23CF-44E3-9099-C40C66FF867C}">
                  <a14:compatExt spid="_x0000_s13373"/>
                </a:ext>
                <a:ext uri="{FF2B5EF4-FFF2-40B4-BE49-F238E27FC236}">
                  <a16:creationId xmlns:a16="http://schemas.microsoft.com/office/drawing/2014/main" id="{00000000-0008-0000-0000-00003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20</xdr:row>
          <xdr:rowOff>9525</xdr:rowOff>
        </xdr:from>
        <xdr:to>
          <xdr:col>16</xdr:col>
          <xdr:colOff>0</xdr:colOff>
          <xdr:row>21</xdr:row>
          <xdr:rowOff>200025</xdr:rowOff>
        </xdr:to>
        <xdr:sp macro="" textlink="">
          <xdr:nvSpPr>
            <xdr:cNvPr id="13374" name="Group Box 62" hidden="1">
              <a:extLst>
                <a:ext uri="{63B3BB69-23CF-44E3-9099-C40C66FF867C}">
                  <a14:compatExt spid="_x0000_s13374"/>
                </a:ext>
                <a:ext uri="{FF2B5EF4-FFF2-40B4-BE49-F238E27FC236}">
                  <a16:creationId xmlns:a16="http://schemas.microsoft.com/office/drawing/2014/main" id="{00000000-0008-0000-0000-00003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22</xdr:row>
          <xdr:rowOff>9525</xdr:rowOff>
        </xdr:from>
        <xdr:to>
          <xdr:col>16</xdr:col>
          <xdr:colOff>0</xdr:colOff>
          <xdr:row>24</xdr:row>
          <xdr:rowOff>0</xdr:rowOff>
        </xdr:to>
        <xdr:sp macro="" textlink="">
          <xdr:nvSpPr>
            <xdr:cNvPr id="13375" name="Group Box 63" hidden="1">
              <a:extLst>
                <a:ext uri="{63B3BB69-23CF-44E3-9099-C40C66FF867C}">
                  <a14:compatExt spid="_x0000_s13375"/>
                </a:ext>
                <a:ext uri="{FF2B5EF4-FFF2-40B4-BE49-F238E27FC236}">
                  <a16:creationId xmlns:a16="http://schemas.microsoft.com/office/drawing/2014/main" id="{00000000-0008-0000-0000-00003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24</xdr:row>
          <xdr:rowOff>19050</xdr:rowOff>
        </xdr:from>
        <xdr:to>
          <xdr:col>16</xdr:col>
          <xdr:colOff>0</xdr:colOff>
          <xdr:row>26</xdr:row>
          <xdr:rowOff>0</xdr:rowOff>
        </xdr:to>
        <xdr:sp macro="" textlink="">
          <xdr:nvSpPr>
            <xdr:cNvPr id="13376" name="Group Box 64" hidden="1">
              <a:extLst>
                <a:ext uri="{63B3BB69-23CF-44E3-9099-C40C66FF867C}">
                  <a14:compatExt spid="_x0000_s13376"/>
                </a:ext>
                <a:ext uri="{FF2B5EF4-FFF2-40B4-BE49-F238E27FC236}">
                  <a16:creationId xmlns:a16="http://schemas.microsoft.com/office/drawing/2014/main" id="{00000000-0008-0000-0000-00004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26</xdr:row>
          <xdr:rowOff>19050</xdr:rowOff>
        </xdr:from>
        <xdr:to>
          <xdr:col>16</xdr:col>
          <xdr:colOff>0</xdr:colOff>
          <xdr:row>28</xdr:row>
          <xdr:rowOff>0</xdr:rowOff>
        </xdr:to>
        <xdr:sp macro="" textlink="">
          <xdr:nvSpPr>
            <xdr:cNvPr id="13377" name="Group Box 65" hidden="1">
              <a:extLst>
                <a:ext uri="{63B3BB69-23CF-44E3-9099-C40C66FF867C}">
                  <a14:compatExt spid="_x0000_s13377"/>
                </a:ext>
                <a:ext uri="{FF2B5EF4-FFF2-40B4-BE49-F238E27FC236}">
                  <a16:creationId xmlns:a16="http://schemas.microsoft.com/office/drawing/2014/main" id="{00000000-0008-0000-0000-00004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28</xdr:row>
          <xdr:rowOff>19050</xdr:rowOff>
        </xdr:from>
        <xdr:to>
          <xdr:col>16</xdr:col>
          <xdr:colOff>0</xdr:colOff>
          <xdr:row>30</xdr:row>
          <xdr:rowOff>0</xdr:rowOff>
        </xdr:to>
        <xdr:sp macro="" textlink="">
          <xdr:nvSpPr>
            <xdr:cNvPr id="13378" name="Group Box 66" hidden="1">
              <a:extLst>
                <a:ext uri="{63B3BB69-23CF-44E3-9099-C40C66FF867C}">
                  <a14:compatExt spid="_x0000_s13378"/>
                </a:ext>
                <a:ext uri="{FF2B5EF4-FFF2-40B4-BE49-F238E27FC236}">
                  <a16:creationId xmlns:a16="http://schemas.microsoft.com/office/drawing/2014/main" id="{00000000-0008-0000-0000-00004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30</xdr:row>
          <xdr:rowOff>19050</xdr:rowOff>
        </xdr:from>
        <xdr:to>
          <xdr:col>16</xdr:col>
          <xdr:colOff>0</xdr:colOff>
          <xdr:row>32</xdr:row>
          <xdr:rowOff>0</xdr:rowOff>
        </xdr:to>
        <xdr:sp macro="" textlink="">
          <xdr:nvSpPr>
            <xdr:cNvPr id="13379" name="Group Box 67" hidden="1">
              <a:extLst>
                <a:ext uri="{63B3BB69-23CF-44E3-9099-C40C66FF867C}">
                  <a14:compatExt spid="_x0000_s13379"/>
                </a:ext>
                <a:ext uri="{FF2B5EF4-FFF2-40B4-BE49-F238E27FC236}">
                  <a16:creationId xmlns:a16="http://schemas.microsoft.com/office/drawing/2014/main" id="{00000000-0008-0000-0000-00004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 editAs="absolute">
    <xdr:from>
      <xdr:col>62</xdr:col>
      <xdr:colOff>28575</xdr:colOff>
      <xdr:row>10</xdr:row>
      <xdr:rowOff>76200</xdr:rowOff>
    </xdr:from>
    <xdr:to>
      <xdr:col>62</xdr:col>
      <xdr:colOff>348975</xdr:colOff>
      <xdr:row>11</xdr:row>
      <xdr:rowOff>142875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41176575" y="2057400"/>
          <a:ext cx="320400" cy="2762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 editAs="absolute">
    <xdr:from>
      <xdr:col>63</xdr:col>
      <xdr:colOff>400050</xdr:colOff>
      <xdr:row>10</xdr:row>
      <xdr:rowOff>76200</xdr:rowOff>
    </xdr:from>
    <xdr:to>
      <xdr:col>63</xdr:col>
      <xdr:colOff>790575</xdr:colOff>
      <xdr:row>11</xdr:row>
      <xdr:rowOff>142875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2395775" y="2057400"/>
          <a:ext cx="390525" cy="2762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35719</xdr:rowOff>
        </xdr:from>
        <xdr:to>
          <xdr:col>1</xdr:col>
          <xdr:colOff>902100</xdr:colOff>
          <xdr:row>29</xdr:row>
          <xdr:rowOff>186169</xdr:rowOff>
        </xdr:to>
        <xdr:pic>
          <xdr:nvPicPr>
            <xdr:cNvPr id="19" name="Picture 2377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種類_貼り付け09" spid="_x0000_s57067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52400" y="5788819"/>
              <a:ext cx="864000" cy="360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30</xdr:row>
          <xdr:rowOff>35719</xdr:rowOff>
        </xdr:from>
        <xdr:to>
          <xdr:col>1</xdr:col>
          <xdr:colOff>902100</xdr:colOff>
          <xdr:row>31</xdr:row>
          <xdr:rowOff>186169</xdr:rowOff>
        </xdr:to>
        <xdr:pic>
          <xdr:nvPicPr>
            <xdr:cNvPr id="20" name="Picture 2378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種類_貼り付け10" spid="_x0000_s5706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52400" y="6207919"/>
              <a:ext cx="864000" cy="360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16</xdr:row>
          <xdr:rowOff>30956</xdr:rowOff>
        </xdr:from>
        <xdr:to>
          <xdr:col>1</xdr:col>
          <xdr:colOff>902100</xdr:colOff>
          <xdr:row>17</xdr:row>
          <xdr:rowOff>181406</xdr:rowOff>
        </xdr:to>
        <xdr:pic>
          <xdr:nvPicPr>
            <xdr:cNvPr id="22" name="Picture 2371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種類_貼り付け03" spid="_x0000_s5706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52400" y="3269456"/>
              <a:ext cx="864000" cy="360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18</xdr:row>
          <xdr:rowOff>30956</xdr:rowOff>
        </xdr:from>
        <xdr:to>
          <xdr:col>1</xdr:col>
          <xdr:colOff>902100</xdr:colOff>
          <xdr:row>19</xdr:row>
          <xdr:rowOff>181406</xdr:rowOff>
        </xdr:to>
        <xdr:pic>
          <xdr:nvPicPr>
            <xdr:cNvPr id="23" name="Picture 2372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種類_貼り付け04" spid="_x0000_s5707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52400" y="3688556"/>
              <a:ext cx="864000" cy="360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20</xdr:row>
          <xdr:rowOff>30956</xdr:rowOff>
        </xdr:from>
        <xdr:to>
          <xdr:col>1</xdr:col>
          <xdr:colOff>902100</xdr:colOff>
          <xdr:row>21</xdr:row>
          <xdr:rowOff>181406</xdr:rowOff>
        </xdr:to>
        <xdr:pic>
          <xdr:nvPicPr>
            <xdr:cNvPr id="24" name="Picture 237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種類_貼り付け05" spid="_x0000_s5707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52400" y="4107656"/>
              <a:ext cx="864000" cy="360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22</xdr:row>
          <xdr:rowOff>30956</xdr:rowOff>
        </xdr:from>
        <xdr:to>
          <xdr:col>1</xdr:col>
          <xdr:colOff>902100</xdr:colOff>
          <xdr:row>23</xdr:row>
          <xdr:rowOff>181406</xdr:rowOff>
        </xdr:to>
        <xdr:pic>
          <xdr:nvPicPr>
            <xdr:cNvPr id="25" name="Picture 237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種類_貼り付け06" spid="_x0000_s5707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52400" y="4526756"/>
              <a:ext cx="864000" cy="360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24</xdr:row>
          <xdr:rowOff>30956</xdr:rowOff>
        </xdr:from>
        <xdr:to>
          <xdr:col>1</xdr:col>
          <xdr:colOff>902100</xdr:colOff>
          <xdr:row>25</xdr:row>
          <xdr:rowOff>181406</xdr:rowOff>
        </xdr:to>
        <xdr:pic>
          <xdr:nvPicPr>
            <xdr:cNvPr id="26" name="Picture 237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種類_貼り付け07" spid="_x0000_s5707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52400" y="4945856"/>
              <a:ext cx="864000" cy="360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26</xdr:row>
          <xdr:rowOff>30956</xdr:rowOff>
        </xdr:from>
        <xdr:to>
          <xdr:col>1</xdr:col>
          <xdr:colOff>902100</xdr:colOff>
          <xdr:row>27</xdr:row>
          <xdr:rowOff>181406</xdr:rowOff>
        </xdr:to>
        <xdr:pic>
          <xdr:nvPicPr>
            <xdr:cNvPr id="27" name="Picture 237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種類_貼り付け08" spid="_x0000_s5707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52400" y="5364956"/>
              <a:ext cx="864000" cy="360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12</xdr:row>
          <xdr:rowOff>38100</xdr:rowOff>
        </xdr:from>
        <xdr:to>
          <xdr:col>1</xdr:col>
          <xdr:colOff>904875</xdr:colOff>
          <xdr:row>13</xdr:row>
          <xdr:rowOff>190500</xdr:rowOff>
        </xdr:to>
        <xdr:pic>
          <xdr:nvPicPr>
            <xdr:cNvPr id="13563" name="図 3">
              <a:extLst>
                <a:ext uri="{FF2B5EF4-FFF2-40B4-BE49-F238E27FC236}">
                  <a16:creationId xmlns:a16="http://schemas.microsoft.com/office/drawing/2014/main" id="{00000000-0008-0000-0000-0000FB34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種類_貼り付け01" spid="_x0000_s5707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52400" y="2438400"/>
              <a:ext cx="866775" cy="3619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14</xdr:row>
          <xdr:rowOff>38100</xdr:rowOff>
        </xdr:from>
        <xdr:to>
          <xdr:col>1</xdr:col>
          <xdr:colOff>904875</xdr:colOff>
          <xdr:row>15</xdr:row>
          <xdr:rowOff>190500</xdr:rowOff>
        </xdr:to>
        <xdr:pic>
          <xdr:nvPicPr>
            <xdr:cNvPr id="13564" name="図 4">
              <a:extLst>
                <a:ext uri="{FF2B5EF4-FFF2-40B4-BE49-F238E27FC236}">
                  <a16:creationId xmlns:a16="http://schemas.microsoft.com/office/drawing/2014/main" id="{00000000-0008-0000-0000-0000FC34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種類_貼り付け02" spid="_x0000_s5707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52400" y="2857500"/>
              <a:ext cx="866775" cy="3619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12</xdr:row>
          <xdr:rowOff>19050</xdr:rowOff>
        </xdr:from>
        <xdr:to>
          <xdr:col>7</xdr:col>
          <xdr:colOff>838200</xdr:colOff>
          <xdr:row>13</xdr:row>
          <xdr:rowOff>191100</xdr:rowOff>
        </xdr:to>
        <xdr:pic>
          <xdr:nvPicPr>
            <xdr:cNvPr id="13565" name="図 7">
              <a:extLst>
                <a:ext uri="{FF2B5EF4-FFF2-40B4-BE49-F238E27FC236}">
                  <a16:creationId xmlns:a16="http://schemas.microsoft.com/office/drawing/2014/main" id="{00000000-0008-0000-0000-0000FD34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新修_貼り付け01" spid="_x0000_s5707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4591050" y="2419350"/>
              <a:ext cx="819150" cy="3816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19050</xdr:rowOff>
        </xdr:from>
        <xdr:to>
          <xdr:col>7</xdr:col>
          <xdr:colOff>838200</xdr:colOff>
          <xdr:row>15</xdr:row>
          <xdr:rowOff>191100</xdr:rowOff>
        </xdr:to>
        <xdr:pic>
          <xdr:nvPicPr>
            <xdr:cNvPr id="13566" name="図 8">
              <a:extLst>
                <a:ext uri="{FF2B5EF4-FFF2-40B4-BE49-F238E27FC236}">
                  <a16:creationId xmlns:a16="http://schemas.microsoft.com/office/drawing/2014/main" id="{00000000-0008-0000-0000-0000FE34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新修_貼り付け02" spid="_x0000_s57078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4591050" y="2838450"/>
              <a:ext cx="819150" cy="3816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18</xdr:row>
          <xdr:rowOff>19049</xdr:rowOff>
        </xdr:from>
        <xdr:to>
          <xdr:col>7</xdr:col>
          <xdr:colOff>838200</xdr:colOff>
          <xdr:row>19</xdr:row>
          <xdr:rowOff>191099</xdr:rowOff>
        </xdr:to>
        <xdr:pic>
          <xdr:nvPicPr>
            <xdr:cNvPr id="13567" name="図 9">
              <a:extLst>
                <a:ext uri="{FF2B5EF4-FFF2-40B4-BE49-F238E27FC236}">
                  <a16:creationId xmlns:a16="http://schemas.microsoft.com/office/drawing/2014/main" id="{00000000-0008-0000-0000-0000FF34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新修_貼り付け04" spid="_x0000_s5707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4591050" y="3676649"/>
              <a:ext cx="819150" cy="3816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20</xdr:row>
          <xdr:rowOff>19049</xdr:rowOff>
        </xdr:from>
        <xdr:to>
          <xdr:col>7</xdr:col>
          <xdr:colOff>838200</xdr:colOff>
          <xdr:row>21</xdr:row>
          <xdr:rowOff>191099</xdr:rowOff>
        </xdr:to>
        <xdr:pic>
          <xdr:nvPicPr>
            <xdr:cNvPr id="13568" name="図 10">
              <a:extLst>
                <a:ext uri="{FF2B5EF4-FFF2-40B4-BE49-F238E27FC236}">
                  <a16:creationId xmlns:a16="http://schemas.microsoft.com/office/drawing/2014/main" id="{00000000-0008-0000-0000-00000035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新修_貼り付け05" spid="_x0000_s5708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4591050" y="4095749"/>
              <a:ext cx="819150" cy="3816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22</xdr:row>
          <xdr:rowOff>19049</xdr:rowOff>
        </xdr:from>
        <xdr:to>
          <xdr:col>7</xdr:col>
          <xdr:colOff>838200</xdr:colOff>
          <xdr:row>23</xdr:row>
          <xdr:rowOff>191099</xdr:rowOff>
        </xdr:to>
        <xdr:pic>
          <xdr:nvPicPr>
            <xdr:cNvPr id="13569" name="図 11">
              <a:extLst>
                <a:ext uri="{FF2B5EF4-FFF2-40B4-BE49-F238E27FC236}">
                  <a16:creationId xmlns:a16="http://schemas.microsoft.com/office/drawing/2014/main" id="{00000000-0008-0000-0000-00000135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新修_貼り付け06" spid="_x0000_s5708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4591050" y="4514849"/>
              <a:ext cx="819150" cy="3816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24</xdr:row>
          <xdr:rowOff>19049</xdr:rowOff>
        </xdr:from>
        <xdr:to>
          <xdr:col>7</xdr:col>
          <xdr:colOff>838200</xdr:colOff>
          <xdr:row>25</xdr:row>
          <xdr:rowOff>191099</xdr:rowOff>
        </xdr:to>
        <xdr:pic>
          <xdr:nvPicPr>
            <xdr:cNvPr id="13570" name="図 12">
              <a:extLst>
                <a:ext uri="{FF2B5EF4-FFF2-40B4-BE49-F238E27FC236}">
                  <a16:creationId xmlns:a16="http://schemas.microsoft.com/office/drawing/2014/main" id="{00000000-0008-0000-0000-00000235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新修_貼り付け07" spid="_x0000_s5708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4591050" y="4933949"/>
              <a:ext cx="819150" cy="3816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26</xdr:row>
          <xdr:rowOff>19049</xdr:rowOff>
        </xdr:from>
        <xdr:to>
          <xdr:col>7</xdr:col>
          <xdr:colOff>838200</xdr:colOff>
          <xdr:row>27</xdr:row>
          <xdr:rowOff>191099</xdr:rowOff>
        </xdr:to>
        <xdr:pic>
          <xdr:nvPicPr>
            <xdr:cNvPr id="13571" name="図 13">
              <a:extLst>
                <a:ext uri="{FF2B5EF4-FFF2-40B4-BE49-F238E27FC236}">
                  <a16:creationId xmlns:a16="http://schemas.microsoft.com/office/drawing/2014/main" id="{00000000-0008-0000-0000-00000335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新修_貼り付け08" spid="_x0000_s5708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4591050" y="5353049"/>
              <a:ext cx="819150" cy="3816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28</xdr:row>
          <xdr:rowOff>19049</xdr:rowOff>
        </xdr:from>
        <xdr:to>
          <xdr:col>7</xdr:col>
          <xdr:colOff>838200</xdr:colOff>
          <xdr:row>29</xdr:row>
          <xdr:rowOff>191099</xdr:rowOff>
        </xdr:to>
        <xdr:pic>
          <xdr:nvPicPr>
            <xdr:cNvPr id="13572" name="図 14">
              <a:extLst>
                <a:ext uri="{FF2B5EF4-FFF2-40B4-BE49-F238E27FC236}">
                  <a16:creationId xmlns:a16="http://schemas.microsoft.com/office/drawing/2014/main" id="{00000000-0008-0000-0000-00000435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新修_貼り付け09" spid="_x0000_s57084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4591050" y="5772149"/>
              <a:ext cx="819150" cy="3816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30</xdr:row>
          <xdr:rowOff>19049</xdr:rowOff>
        </xdr:from>
        <xdr:to>
          <xdr:col>7</xdr:col>
          <xdr:colOff>838200</xdr:colOff>
          <xdr:row>31</xdr:row>
          <xdr:rowOff>191099</xdr:rowOff>
        </xdr:to>
        <xdr:pic>
          <xdr:nvPicPr>
            <xdr:cNvPr id="13573" name="図 15">
              <a:extLst>
                <a:ext uri="{FF2B5EF4-FFF2-40B4-BE49-F238E27FC236}">
                  <a16:creationId xmlns:a16="http://schemas.microsoft.com/office/drawing/2014/main" id="{00000000-0008-0000-0000-00000535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新修_貼り付け10" spid="_x0000_s5708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4591050" y="6191249"/>
              <a:ext cx="819150" cy="3816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38100</xdr:rowOff>
        </xdr:from>
        <xdr:to>
          <xdr:col>1</xdr:col>
          <xdr:colOff>904875</xdr:colOff>
          <xdr:row>29</xdr:row>
          <xdr:rowOff>190500</xdr:rowOff>
        </xdr:to>
        <xdr:pic>
          <xdr:nvPicPr>
            <xdr:cNvPr id="13574" name="Picture 2377">
              <a:extLst>
                <a:ext uri="{FF2B5EF4-FFF2-40B4-BE49-F238E27FC236}">
                  <a16:creationId xmlns:a16="http://schemas.microsoft.com/office/drawing/2014/main" id="{00000000-0008-0000-0000-00000635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種類_貼り付け09" spid="_x0000_s5708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152400" y="5791200"/>
              <a:ext cx="866775" cy="3619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30</xdr:row>
          <xdr:rowOff>28575</xdr:rowOff>
        </xdr:from>
        <xdr:to>
          <xdr:col>1</xdr:col>
          <xdr:colOff>904875</xdr:colOff>
          <xdr:row>31</xdr:row>
          <xdr:rowOff>180975</xdr:rowOff>
        </xdr:to>
        <xdr:pic>
          <xdr:nvPicPr>
            <xdr:cNvPr id="13575" name="Picture 2378">
              <a:extLst>
                <a:ext uri="{FF2B5EF4-FFF2-40B4-BE49-F238E27FC236}">
                  <a16:creationId xmlns:a16="http://schemas.microsoft.com/office/drawing/2014/main" id="{00000000-0008-0000-0000-00000735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種類_貼り付け10" spid="_x0000_s57087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52400" y="6200775"/>
              <a:ext cx="866775" cy="3619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16</xdr:row>
          <xdr:rowOff>19049</xdr:rowOff>
        </xdr:from>
        <xdr:to>
          <xdr:col>7</xdr:col>
          <xdr:colOff>838200</xdr:colOff>
          <xdr:row>17</xdr:row>
          <xdr:rowOff>191099</xdr:rowOff>
        </xdr:to>
        <xdr:pic>
          <xdr:nvPicPr>
            <xdr:cNvPr id="13576" name="Picture 264">
              <a:extLst>
                <a:ext uri="{FF2B5EF4-FFF2-40B4-BE49-F238E27FC236}">
                  <a16:creationId xmlns:a16="http://schemas.microsoft.com/office/drawing/2014/main" id="{00000000-0008-0000-0000-00000835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新修_貼り付け03" spid="_x0000_s57088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4591050" y="3257549"/>
              <a:ext cx="819150" cy="3816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16</xdr:row>
          <xdr:rowOff>38100</xdr:rowOff>
        </xdr:from>
        <xdr:to>
          <xdr:col>1</xdr:col>
          <xdr:colOff>904875</xdr:colOff>
          <xdr:row>17</xdr:row>
          <xdr:rowOff>190500</xdr:rowOff>
        </xdr:to>
        <xdr:pic>
          <xdr:nvPicPr>
            <xdr:cNvPr id="13577" name="Picture 2371">
              <a:extLst>
                <a:ext uri="{FF2B5EF4-FFF2-40B4-BE49-F238E27FC236}">
                  <a16:creationId xmlns:a16="http://schemas.microsoft.com/office/drawing/2014/main" id="{00000000-0008-0000-0000-00000935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種類_貼り付け03" spid="_x0000_s57089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152400" y="3276600"/>
              <a:ext cx="866775" cy="3619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18</xdr:row>
          <xdr:rowOff>38100</xdr:rowOff>
        </xdr:from>
        <xdr:to>
          <xdr:col>1</xdr:col>
          <xdr:colOff>904875</xdr:colOff>
          <xdr:row>19</xdr:row>
          <xdr:rowOff>190500</xdr:rowOff>
        </xdr:to>
        <xdr:pic>
          <xdr:nvPicPr>
            <xdr:cNvPr id="13578" name="Picture 2372">
              <a:extLst>
                <a:ext uri="{FF2B5EF4-FFF2-40B4-BE49-F238E27FC236}">
                  <a16:creationId xmlns:a16="http://schemas.microsoft.com/office/drawing/2014/main" id="{00000000-0008-0000-0000-00000A35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種類_貼り付け04" spid="_x0000_s5709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152400" y="3695700"/>
              <a:ext cx="866775" cy="3619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20</xdr:row>
          <xdr:rowOff>38100</xdr:rowOff>
        </xdr:from>
        <xdr:to>
          <xdr:col>1</xdr:col>
          <xdr:colOff>904875</xdr:colOff>
          <xdr:row>21</xdr:row>
          <xdr:rowOff>190500</xdr:rowOff>
        </xdr:to>
        <xdr:pic>
          <xdr:nvPicPr>
            <xdr:cNvPr id="13579" name="Picture 2373">
              <a:extLst>
                <a:ext uri="{FF2B5EF4-FFF2-40B4-BE49-F238E27FC236}">
                  <a16:creationId xmlns:a16="http://schemas.microsoft.com/office/drawing/2014/main" id="{00000000-0008-0000-0000-00000B35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種類_貼り付け05" spid="_x0000_s57091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152400" y="4114800"/>
              <a:ext cx="866775" cy="3619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22</xdr:row>
          <xdr:rowOff>38100</xdr:rowOff>
        </xdr:from>
        <xdr:to>
          <xdr:col>1</xdr:col>
          <xdr:colOff>904875</xdr:colOff>
          <xdr:row>23</xdr:row>
          <xdr:rowOff>190500</xdr:rowOff>
        </xdr:to>
        <xdr:pic>
          <xdr:nvPicPr>
            <xdr:cNvPr id="13580" name="Picture 2374">
              <a:extLst>
                <a:ext uri="{FF2B5EF4-FFF2-40B4-BE49-F238E27FC236}">
                  <a16:creationId xmlns:a16="http://schemas.microsoft.com/office/drawing/2014/main" id="{00000000-0008-0000-0000-00000C35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種類_貼り付け06" spid="_x0000_s5709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152400" y="4533900"/>
              <a:ext cx="866775" cy="3619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24</xdr:row>
          <xdr:rowOff>38100</xdr:rowOff>
        </xdr:from>
        <xdr:to>
          <xdr:col>1</xdr:col>
          <xdr:colOff>904875</xdr:colOff>
          <xdr:row>25</xdr:row>
          <xdr:rowOff>190500</xdr:rowOff>
        </xdr:to>
        <xdr:pic>
          <xdr:nvPicPr>
            <xdr:cNvPr id="13581" name="Picture 2375">
              <a:extLst>
                <a:ext uri="{FF2B5EF4-FFF2-40B4-BE49-F238E27FC236}">
                  <a16:creationId xmlns:a16="http://schemas.microsoft.com/office/drawing/2014/main" id="{00000000-0008-0000-0000-00000D35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種類_貼り付け07" spid="_x0000_s5709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52400" y="4953000"/>
              <a:ext cx="866775" cy="3619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26</xdr:row>
          <xdr:rowOff>38100</xdr:rowOff>
        </xdr:from>
        <xdr:to>
          <xdr:col>1</xdr:col>
          <xdr:colOff>904875</xdr:colOff>
          <xdr:row>27</xdr:row>
          <xdr:rowOff>190500</xdr:rowOff>
        </xdr:to>
        <xdr:pic>
          <xdr:nvPicPr>
            <xdr:cNvPr id="13582" name="Picture 2376">
              <a:extLst>
                <a:ext uri="{FF2B5EF4-FFF2-40B4-BE49-F238E27FC236}">
                  <a16:creationId xmlns:a16="http://schemas.microsoft.com/office/drawing/2014/main" id="{00000000-0008-0000-0000-00000E35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種類_貼り付け08" spid="_x0000_s57094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152400" y="5372100"/>
              <a:ext cx="866775" cy="3619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13</xdr:col>
      <xdr:colOff>476088</xdr:colOff>
      <xdr:row>12</xdr:row>
      <xdr:rowOff>72932</xdr:rowOff>
    </xdr:from>
    <xdr:ext cx="828000" cy="150041"/>
    <xdr:sp macro="" textlink="$BN$13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067029" y="2475169"/>
          <a:ext cx="828000" cy="15004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fld id="{5E4BB962-3234-4F8F-AC9B-C186C41D4B8C}" type="TxLink">
            <a:rPr kumimoji="1" lang="en-US" altLang="en-US" sz="9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選択不要</a:t>
          </a:fld>
          <a:endParaRPr kumimoji="1" lang="ja-JP" altLang="en-US" sz="1050"/>
        </a:p>
      </xdr:txBody>
    </xdr:sp>
    <xdr:clientData/>
  </xdr:oneCellAnchor>
  <xdr:oneCellAnchor>
    <xdr:from>
      <xdr:col>13</xdr:col>
      <xdr:colOff>476088</xdr:colOff>
      <xdr:row>13</xdr:row>
      <xdr:rowOff>22078</xdr:rowOff>
    </xdr:from>
    <xdr:ext cx="828000" cy="150041"/>
    <xdr:sp macro="" textlink="$BN$14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067029" y="2634188"/>
          <a:ext cx="828000" cy="15004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fld id="{ACE72F7E-C3D6-4FD4-B6AC-2311D7C44413}" type="TxLink">
            <a:rPr kumimoji="1" lang="en-US" altLang="en-US" sz="9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選択不要</a:t>
          </a:fld>
          <a:endParaRPr kumimoji="1" lang="ja-JP" altLang="en-US" sz="105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12</xdr:row>
          <xdr:rowOff>47625</xdr:rowOff>
        </xdr:from>
        <xdr:to>
          <xdr:col>13</xdr:col>
          <xdr:colOff>447675</xdr:colOff>
          <xdr:row>13</xdr:row>
          <xdr:rowOff>19050</xdr:rowOff>
        </xdr:to>
        <xdr:sp macro="" textlink="">
          <xdr:nvSpPr>
            <xdr:cNvPr id="31264" name="Option Button 4640" hidden="1">
              <a:extLst>
                <a:ext uri="{63B3BB69-23CF-44E3-9099-C40C66FF867C}">
                  <a14:compatExt spid="_x0000_s31264"/>
                </a:ext>
                <a:ext uri="{FF2B5EF4-FFF2-40B4-BE49-F238E27FC236}">
                  <a16:creationId xmlns:a16="http://schemas.microsoft.com/office/drawing/2014/main" id="{00000000-0008-0000-0000-0000207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13</xdr:row>
          <xdr:rowOff>0</xdr:rowOff>
        </xdr:from>
        <xdr:to>
          <xdr:col>13</xdr:col>
          <xdr:colOff>447675</xdr:colOff>
          <xdr:row>13</xdr:row>
          <xdr:rowOff>180975</xdr:rowOff>
        </xdr:to>
        <xdr:sp macro="" textlink="">
          <xdr:nvSpPr>
            <xdr:cNvPr id="31305" name="Option Button 4681" hidden="1">
              <a:extLst>
                <a:ext uri="{63B3BB69-23CF-44E3-9099-C40C66FF867C}">
                  <a14:compatExt spid="_x0000_s31305"/>
                </a:ext>
                <a:ext uri="{FF2B5EF4-FFF2-40B4-BE49-F238E27FC236}">
                  <a16:creationId xmlns:a16="http://schemas.microsoft.com/office/drawing/2014/main" id="{00000000-0008-0000-0000-0000497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10206</xdr:colOff>
      <xdr:row>10</xdr:row>
      <xdr:rowOff>0</xdr:rowOff>
    </xdr:from>
    <xdr:to>
      <xdr:col>14</xdr:col>
      <xdr:colOff>1842</xdr:colOff>
      <xdr:row>11</xdr:row>
      <xdr:rowOff>190719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7601631" y="1981200"/>
          <a:ext cx="1372761" cy="400269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型の記号</a:t>
          </a:r>
        </a:p>
      </xdr:txBody>
    </xdr:sp>
    <xdr:clientData/>
  </xdr:twoCellAnchor>
  <xdr:twoCellAnchor editAs="absolute">
    <xdr:from>
      <xdr:col>70</xdr:col>
      <xdr:colOff>19049</xdr:colOff>
      <xdr:row>10</xdr:row>
      <xdr:rowOff>85724</xdr:rowOff>
    </xdr:from>
    <xdr:to>
      <xdr:col>70</xdr:col>
      <xdr:colOff>379049</xdr:colOff>
      <xdr:row>11</xdr:row>
      <xdr:rowOff>128174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47825024" y="2066924"/>
          <a:ext cx="360000" cy="252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 editAs="absolute">
    <xdr:from>
      <xdr:col>71</xdr:col>
      <xdr:colOff>352425</xdr:colOff>
      <xdr:row>10</xdr:row>
      <xdr:rowOff>85724</xdr:rowOff>
    </xdr:from>
    <xdr:to>
      <xdr:col>71</xdr:col>
      <xdr:colOff>712425</xdr:colOff>
      <xdr:row>11</xdr:row>
      <xdr:rowOff>128174</xdr:rowOff>
    </xdr:to>
    <xdr:sp macro="" textlink="">
      <xdr:nvSpPr>
        <xdr:cNvPr id="31" name="楕円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48882300" y="2066924"/>
          <a:ext cx="360000" cy="252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 editAs="absolute">
    <xdr:from>
      <xdr:col>72</xdr:col>
      <xdr:colOff>19050</xdr:colOff>
      <xdr:row>10</xdr:row>
      <xdr:rowOff>85724</xdr:rowOff>
    </xdr:from>
    <xdr:to>
      <xdr:col>72</xdr:col>
      <xdr:colOff>379050</xdr:colOff>
      <xdr:row>11</xdr:row>
      <xdr:rowOff>128174</xdr:rowOff>
    </xdr:to>
    <xdr:sp macro="" textlink="">
      <xdr:nvSpPr>
        <xdr:cNvPr id="27008" name="楕円 27007">
          <a:extLst>
            <a:ext uri="{FF2B5EF4-FFF2-40B4-BE49-F238E27FC236}">
              <a16:creationId xmlns:a16="http://schemas.microsoft.com/office/drawing/2014/main" id="{00000000-0008-0000-0000-000080690000}"/>
            </a:ext>
          </a:extLst>
        </xdr:cNvPr>
        <xdr:cNvSpPr/>
      </xdr:nvSpPr>
      <xdr:spPr>
        <a:xfrm>
          <a:off x="49272825" y="2066924"/>
          <a:ext cx="360000" cy="252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 editAs="absolute">
    <xdr:from>
      <xdr:col>73</xdr:col>
      <xdr:colOff>361950</xdr:colOff>
      <xdr:row>10</xdr:row>
      <xdr:rowOff>85724</xdr:rowOff>
    </xdr:from>
    <xdr:to>
      <xdr:col>74</xdr:col>
      <xdr:colOff>1363</xdr:colOff>
      <xdr:row>11</xdr:row>
      <xdr:rowOff>128174</xdr:rowOff>
    </xdr:to>
    <xdr:sp macro="" textlink="">
      <xdr:nvSpPr>
        <xdr:cNvPr id="27009" name="楕円 27008">
          <a:extLst>
            <a:ext uri="{FF2B5EF4-FFF2-40B4-BE49-F238E27FC236}">
              <a16:creationId xmlns:a16="http://schemas.microsoft.com/office/drawing/2014/main" id="{00000000-0008-0000-0000-000081690000}"/>
            </a:ext>
          </a:extLst>
        </xdr:cNvPr>
        <xdr:cNvSpPr/>
      </xdr:nvSpPr>
      <xdr:spPr>
        <a:xfrm>
          <a:off x="50339625" y="2066924"/>
          <a:ext cx="360000" cy="252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9525</xdr:rowOff>
        </xdr:from>
        <xdr:to>
          <xdr:col>4</xdr:col>
          <xdr:colOff>9525</xdr:colOff>
          <xdr:row>13</xdr:row>
          <xdr:rowOff>190500</xdr:rowOff>
        </xdr:to>
        <xdr:pic>
          <xdr:nvPicPr>
            <xdr:cNvPr id="27011" name="図 27010">
              <a:extLst>
                <a:ext uri="{FF2B5EF4-FFF2-40B4-BE49-F238E27FC236}">
                  <a16:creationId xmlns:a16="http://schemas.microsoft.com/office/drawing/2014/main" id="{00000000-0008-0000-0000-00008369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型の記号_貼り付け01" spid="_x0000_s57095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1800225" y="2409825"/>
              <a:ext cx="733425" cy="3905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12</xdr:row>
          <xdr:rowOff>9525</xdr:rowOff>
        </xdr:from>
        <xdr:to>
          <xdr:col>14</xdr:col>
          <xdr:colOff>0</xdr:colOff>
          <xdr:row>13</xdr:row>
          <xdr:rowOff>200025</xdr:rowOff>
        </xdr:to>
        <xdr:sp macro="" textlink="">
          <xdr:nvSpPr>
            <xdr:cNvPr id="31651" name="Group Box 5027" hidden="1">
              <a:extLst>
                <a:ext uri="{63B3BB69-23CF-44E3-9099-C40C66FF867C}">
                  <a14:compatExt spid="_x0000_s31651"/>
                </a:ext>
                <a:ext uri="{FF2B5EF4-FFF2-40B4-BE49-F238E27FC236}">
                  <a16:creationId xmlns:a16="http://schemas.microsoft.com/office/drawing/2014/main" id="{00000000-0008-0000-0000-0000A37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13</xdr:col>
      <xdr:colOff>476088</xdr:colOff>
      <xdr:row>14</xdr:row>
      <xdr:rowOff>72932</xdr:rowOff>
    </xdr:from>
    <xdr:ext cx="828000" cy="150041"/>
    <xdr:sp macro="" textlink="$BN$15">
      <xdr:nvSpPr>
        <xdr:cNvPr id="31584" name="テキスト ボックス 31583">
          <a:extLst>
            <a:ext uri="{FF2B5EF4-FFF2-40B4-BE49-F238E27FC236}">
              <a16:creationId xmlns:a16="http://schemas.microsoft.com/office/drawing/2014/main" id="{00000000-0008-0000-0000-0000607B0000}"/>
            </a:ext>
          </a:extLst>
        </xdr:cNvPr>
        <xdr:cNvSpPr txBox="1"/>
      </xdr:nvSpPr>
      <xdr:spPr>
        <a:xfrm>
          <a:off x="8061452" y="2878477"/>
          <a:ext cx="828000" cy="15004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fld id="{02C1599C-1C4F-4270-8A26-A81CC33E30E3}" type="TxLink">
            <a:rPr kumimoji="1" lang="ja-JP" altLang="en-US" sz="9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選択不要</a:t>
          </a:fld>
          <a:endParaRPr kumimoji="1" lang="ja-JP" altLang="en-US" sz="1050"/>
        </a:p>
      </xdr:txBody>
    </xdr:sp>
    <xdr:clientData/>
  </xdr:oneCellAnchor>
  <xdr:oneCellAnchor>
    <xdr:from>
      <xdr:col>13</xdr:col>
      <xdr:colOff>476088</xdr:colOff>
      <xdr:row>15</xdr:row>
      <xdr:rowOff>22078</xdr:rowOff>
    </xdr:from>
    <xdr:ext cx="828000" cy="150041"/>
    <xdr:sp macro="" textlink="$BN$16">
      <xdr:nvSpPr>
        <xdr:cNvPr id="31585" name="テキスト ボックス 31584">
          <a:extLst>
            <a:ext uri="{FF2B5EF4-FFF2-40B4-BE49-F238E27FC236}">
              <a16:creationId xmlns:a16="http://schemas.microsoft.com/office/drawing/2014/main" id="{00000000-0008-0000-0000-0000617B0000}"/>
            </a:ext>
          </a:extLst>
        </xdr:cNvPr>
        <xdr:cNvSpPr txBox="1"/>
      </xdr:nvSpPr>
      <xdr:spPr>
        <a:xfrm>
          <a:off x="8061452" y="3035442"/>
          <a:ext cx="828000" cy="15004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fld id="{E157FC46-7D9C-49B9-A889-ACB4F7D4462C}" type="TxLink">
            <a:rPr kumimoji="1" lang="ja-JP" altLang="en-US" sz="9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選択不要</a:t>
          </a:fld>
          <a:endParaRPr kumimoji="1" lang="ja-JP" altLang="en-US" sz="105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1653" name="Option Button 5029" hidden="1">
              <a:extLst>
                <a:ext uri="{63B3BB69-23CF-44E3-9099-C40C66FF867C}">
                  <a14:compatExt spid="_x0000_s31653"/>
                </a:ext>
                <a:ext uri="{FF2B5EF4-FFF2-40B4-BE49-F238E27FC236}">
                  <a16:creationId xmlns:a16="http://schemas.microsoft.com/office/drawing/2014/main" id="{00000000-0008-0000-0000-0000A57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1655" name="Option Button 5031" hidden="1">
              <a:extLst>
                <a:ext uri="{63B3BB69-23CF-44E3-9099-C40C66FF867C}">
                  <a14:compatExt spid="_x0000_s31655"/>
                </a:ext>
                <a:ext uri="{FF2B5EF4-FFF2-40B4-BE49-F238E27FC236}">
                  <a16:creationId xmlns:a16="http://schemas.microsoft.com/office/drawing/2014/main" id="{00000000-0008-0000-0000-0000A77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14</xdr:row>
          <xdr:rowOff>9525</xdr:rowOff>
        </xdr:from>
        <xdr:to>
          <xdr:col>14</xdr:col>
          <xdr:colOff>0</xdr:colOff>
          <xdr:row>15</xdr:row>
          <xdr:rowOff>200025</xdr:rowOff>
        </xdr:to>
        <xdr:sp macro="" textlink="">
          <xdr:nvSpPr>
            <xdr:cNvPr id="31656" name="Group Box 5032" hidden="1">
              <a:extLst>
                <a:ext uri="{63B3BB69-23CF-44E3-9099-C40C66FF867C}">
                  <a14:compatExt spid="_x0000_s31656"/>
                </a:ext>
                <a:ext uri="{FF2B5EF4-FFF2-40B4-BE49-F238E27FC236}">
                  <a16:creationId xmlns:a16="http://schemas.microsoft.com/office/drawing/2014/main" id="{00000000-0008-0000-0000-0000A87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13</xdr:col>
      <xdr:colOff>476088</xdr:colOff>
      <xdr:row>16</xdr:row>
      <xdr:rowOff>72932</xdr:rowOff>
    </xdr:from>
    <xdr:ext cx="828000" cy="150041"/>
    <xdr:sp macro="" textlink="$BN$17">
      <xdr:nvSpPr>
        <xdr:cNvPr id="31586" name="テキスト ボックス 31585">
          <a:extLst>
            <a:ext uri="{FF2B5EF4-FFF2-40B4-BE49-F238E27FC236}">
              <a16:creationId xmlns:a16="http://schemas.microsoft.com/office/drawing/2014/main" id="{00000000-0008-0000-0000-0000627B0000}"/>
            </a:ext>
          </a:extLst>
        </xdr:cNvPr>
        <xdr:cNvSpPr txBox="1"/>
      </xdr:nvSpPr>
      <xdr:spPr>
        <a:xfrm>
          <a:off x="8061452" y="3294114"/>
          <a:ext cx="828000" cy="15004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fld id="{666C2316-AA84-4D03-8A8F-0A8C10782619}" type="TxLink">
            <a:rPr kumimoji="1" lang="ja-JP" altLang="en-US" sz="9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選択不要</a:t>
          </a:fld>
          <a:endParaRPr kumimoji="1" lang="ja-JP" altLang="en-US" sz="1050"/>
        </a:p>
      </xdr:txBody>
    </xdr:sp>
    <xdr:clientData/>
  </xdr:oneCellAnchor>
  <xdr:oneCellAnchor>
    <xdr:from>
      <xdr:col>13</xdr:col>
      <xdr:colOff>476088</xdr:colOff>
      <xdr:row>17</xdr:row>
      <xdr:rowOff>22078</xdr:rowOff>
    </xdr:from>
    <xdr:ext cx="828000" cy="150041"/>
    <xdr:sp macro="" textlink="$BN$18">
      <xdr:nvSpPr>
        <xdr:cNvPr id="31587" name="テキスト ボックス 31586">
          <a:extLst>
            <a:ext uri="{FF2B5EF4-FFF2-40B4-BE49-F238E27FC236}">
              <a16:creationId xmlns:a16="http://schemas.microsoft.com/office/drawing/2014/main" id="{00000000-0008-0000-0000-0000637B0000}"/>
            </a:ext>
          </a:extLst>
        </xdr:cNvPr>
        <xdr:cNvSpPr txBox="1"/>
      </xdr:nvSpPr>
      <xdr:spPr>
        <a:xfrm>
          <a:off x="8061452" y="3451078"/>
          <a:ext cx="828000" cy="15004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fld id="{DB5CFC65-FCCA-4EEC-84D4-C8BA82F6BEDA}" type="TxLink">
            <a:rPr kumimoji="1" lang="ja-JP" altLang="en-US" sz="9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選択不要</a:t>
          </a:fld>
          <a:endParaRPr kumimoji="1" lang="ja-JP" altLang="en-US" sz="105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1658" name="Option Button 5034" hidden="1">
              <a:extLst>
                <a:ext uri="{63B3BB69-23CF-44E3-9099-C40C66FF867C}">
                  <a14:compatExt spid="_x0000_s31658"/>
                </a:ext>
                <a:ext uri="{FF2B5EF4-FFF2-40B4-BE49-F238E27FC236}">
                  <a16:creationId xmlns:a16="http://schemas.microsoft.com/office/drawing/2014/main" id="{00000000-0008-0000-0000-0000AA7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1660" name="Option Button 5036" hidden="1">
              <a:extLst>
                <a:ext uri="{63B3BB69-23CF-44E3-9099-C40C66FF867C}">
                  <a14:compatExt spid="_x0000_s31660"/>
                </a:ext>
                <a:ext uri="{FF2B5EF4-FFF2-40B4-BE49-F238E27FC236}">
                  <a16:creationId xmlns:a16="http://schemas.microsoft.com/office/drawing/2014/main" id="{00000000-0008-0000-0000-0000AC7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16</xdr:row>
          <xdr:rowOff>9525</xdr:rowOff>
        </xdr:from>
        <xdr:to>
          <xdr:col>14</xdr:col>
          <xdr:colOff>0</xdr:colOff>
          <xdr:row>17</xdr:row>
          <xdr:rowOff>200025</xdr:rowOff>
        </xdr:to>
        <xdr:sp macro="" textlink="">
          <xdr:nvSpPr>
            <xdr:cNvPr id="31661" name="Group Box 5037" hidden="1">
              <a:extLst>
                <a:ext uri="{63B3BB69-23CF-44E3-9099-C40C66FF867C}">
                  <a14:compatExt spid="_x0000_s31661"/>
                </a:ext>
                <a:ext uri="{FF2B5EF4-FFF2-40B4-BE49-F238E27FC236}">
                  <a16:creationId xmlns:a16="http://schemas.microsoft.com/office/drawing/2014/main" id="{00000000-0008-0000-0000-0000AD7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13</xdr:col>
      <xdr:colOff>476088</xdr:colOff>
      <xdr:row>18</xdr:row>
      <xdr:rowOff>72932</xdr:rowOff>
    </xdr:from>
    <xdr:ext cx="828000" cy="150041"/>
    <xdr:sp macro="" textlink="$BN$19">
      <xdr:nvSpPr>
        <xdr:cNvPr id="31588" name="テキスト ボックス 31587">
          <a:extLst>
            <a:ext uri="{FF2B5EF4-FFF2-40B4-BE49-F238E27FC236}">
              <a16:creationId xmlns:a16="http://schemas.microsoft.com/office/drawing/2014/main" id="{00000000-0008-0000-0000-0000647B0000}"/>
            </a:ext>
          </a:extLst>
        </xdr:cNvPr>
        <xdr:cNvSpPr txBox="1"/>
      </xdr:nvSpPr>
      <xdr:spPr>
        <a:xfrm>
          <a:off x="8068435" y="2469545"/>
          <a:ext cx="828000" cy="15004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fld id="{AA7DF749-095E-4730-872A-CDE2B942D0A8}" type="TxLink">
            <a:rPr kumimoji="1" lang="ja-JP" altLang="en-US" sz="9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選択不要</a:t>
          </a:fld>
          <a:endParaRPr kumimoji="1" lang="ja-JP" altLang="en-US" sz="1050"/>
        </a:p>
      </xdr:txBody>
    </xdr:sp>
    <xdr:clientData/>
  </xdr:oneCellAnchor>
  <xdr:oneCellAnchor>
    <xdr:from>
      <xdr:col>13</xdr:col>
      <xdr:colOff>476088</xdr:colOff>
      <xdr:row>19</xdr:row>
      <xdr:rowOff>22078</xdr:rowOff>
    </xdr:from>
    <xdr:ext cx="828000" cy="150041"/>
    <xdr:sp macro="" textlink="$BN$20">
      <xdr:nvSpPr>
        <xdr:cNvPr id="31589" name="テキスト ボックス 31588">
          <a:extLst>
            <a:ext uri="{FF2B5EF4-FFF2-40B4-BE49-F238E27FC236}">
              <a16:creationId xmlns:a16="http://schemas.microsoft.com/office/drawing/2014/main" id="{00000000-0008-0000-0000-0000657B0000}"/>
            </a:ext>
          </a:extLst>
        </xdr:cNvPr>
        <xdr:cNvSpPr txBox="1"/>
      </xdr:nvSpPr>
      <xdr:spPr>
        <a:xfrm>
          <a:off x="8068435" y="2627626"/>
          <a:ext cx="828000" cy="15004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fld id="{4325BC89-05FE-4504-BC3E-54C1FDF11B1A}" type="TxLink">
            <a:rPr kumimoji="1" lang="ja-JP" altLang="en-US" sz="9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選択不要</a:t>
          </a:fld>
          <a:endParaRPr kumimoji="1" lang="ja-JP" altLang="en-US" sz="105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1663" name="Option Button 5039" hidden="1">
              <a:extLst>
                <a:ext uri="{63B3BB69-23CF-44E3-9099-C40C66FF867C}">
                  <a14:compatExt spid="_x0000_s31663"/>
                </a:ext>
                <a:ext uri="{FF2B5EF4-FFF2-40B4-BE49-F238E27FC236}">
                  <a16:creationId xmlns:a16="http://schemas.microsoft.com/office/drawing/2014/main" id="{00000000-0008-0000-0000-0000AF7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1665" name="Option Button 5041" hidden="1">
              <a:extLst>
                <a:ext uri="{63B3BB69-23CF-44E3-9099-C40C66FF867C}">
                  <a14:compatExt spid="_x0000_s31665"/>
                </a:ext>
                <a:ext uri="{FF2B5EF4-FFF2-40B4-BE49-F238E27FC236}">
                  <a16:creationId xmlns:a16="http://schemas.microsoft.com/office/drawing/2014/main" id="{00000000-0008-0000-0000-0000B17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18</xdr:row>
          <xdr:rowOff>9525</xdr:rowOff>
        </xdr:from>
        <xdr:to>
          <xdr:col>14</xdr:col>
          <xdr:colOff>0</xdr:colOff>
          <xdr:row>19</xdr:row>
          <xdr:rowOff>200025</xdr:rowOff>
        </xdr:to>
        <xdr:sp macro="" textlink="">
          <xdr:nvSpPr>
            <xdr:cNvPr id="31666" name="Group Box 5042" hidden="1">
              <a:extLst>
                <a:ext uri="{63B3BB69-23CF-44E3-9099-C40C66FF867C}">
                  <a14:compatExt spid="_x0000_s31666"/>
                </a:ext>
                <a:ext uri="{FF2B5EF4-FFF2-40B4-BE49-F238E27FC236}">
                  <a16:creationId xmlns:a16="http://schemas.microsoft.com/office/drawing/2014/main" id="{00000000-0008-0000-0000-0000B27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13</xdr:col>
      <xdr:colOff>476088</xdr:colOff>
      <xdr:row>20</xdr:row>
      <xdr:rowOff>72932</xdr:rowOff>
    </xdr:from>
    <xdr:ext cx="828000" cy="150041"/>
    <xdr:sp macro="" textlink="$BN$21">
      <xdr:nvSpPr>
        <xdr:cNvPr id="31590" name="テキスト ボックス 31589">
          <a:extLst>
            <a:ext uri="{FF2B5EF4-FFF2-40B4-BE49-F238E27FC236}">
              <a16:creationId xmlns:a16="http://schemas.microsoft.com/office/drawing/2014/main" id="{00000000-0008-0000-0000-0000667B0000}"/>
            </a:ext>
          </a:extLst>
        </xdr:cNvPr>
        <xdr:cNvSpPr txBox="1"/>
      </xdr:nvSpPr>
      <xdr:spPr>
        <a:xfrm>
          <a:off x="8067513" y="4149632"/>
          <a:ext cx="828000" cy="15004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fld id="{7464FABA-5A77-4CCD-A4F0-4155F8DE05AE}" type="TxLink">
            <a:rPr kumimoji="1" lang="ja-JP" altLang="en-US" sz="9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選択不要</a:t>
          </a:fld>
          <a:endParaRPr kumimoji="1" lang="ja-JP" altLang="en-US" sz="1050"/>
        </a:p>
      </xdr:txBody>
    </xdr:sp>
    <xdr:clientData/>
  </xdr:oneCellAnchor>
  <xdr:oneCellAnchor>
    <xdr:from>
      <xdr:col>13</xdr:col>
      <xdr:colOff>476088</xdr:colOff>
      <xdr:row>21</xdr:row>
      <xdr:rowOff>22078</xdr:rowOff>
    </xdr:from>
    <xdr:ext cx="828000" cy="150041"/>
    <xdr:sp macro="" textlink="$BN$22">
      <xdr:nvSpPr>
        <xdr:cNvPr id="31591" name="テキスト ボックス 31590">
          <a:extLst>
            <a:ext uri="{FF2B5EF4-FFF2-40B4-BE49-F238E27FC236}">
              <a16:creationId xmlns:a16="http://schemas.microsoft.com/office/drawing/2014/main" id="{00000000-0008-0000-0000-0000677B0000}"/>
            </a:ext>
          </a:extLst>
        </xdr:cNvPr>
        <xdr:cNvSpPr txBox="1"/>
      </xdr:nvSpPr>
      <xdr:spPr>
        <a:xfrm>
          <a:off x="8068435" y="2627626"/>
          <a:ext cx="828000" cy="15004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fld id="{C936B7CB-CA5F-4C51-B381-47D26855A753}" type="TxLink">
            <a:rPr kumimoji="1" lang="ja-JP" altLang="en-US" sz="9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選択不要</a:t>
          </a:fld>
          <a:endParaRPr kumimoji="1" lang="ja-JP" altLang="en-US" sz="105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1668" name="Option Button 5044" hidden="1">
              <a:extLst>
                <a:ext uri="{63B3BB69-23CF-44E3-9099-C40C66FF867C}">
                  <a14:compatExt spid="_x0000_s31668"/>
                </a:ext>
                <a:ext uri="{FF2B5EF4-FFF2-40B4-BE49-F238E27FC236}">
                  <a16:creationId xmlns:a16="http://schemas.microsoft.com/office/drawing/2014/main" id="{00000000-0008-0000-0000-0000B47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1670" name="Option Button 5046" hidden="1">
              <a:extLst>
                <a:ext uri="{63B3BB69-23CF-44E3-9099-C40C66FF867C}">
                  <a14:compatExt spid="_x0000_s31670"/>
                </a:ext>
                <a:ext uri="{FF2B5EF4-FFF2-40B4-BE49-F238E27FC236}">
                  <a16:creationId xmlns:a16="http://schemas.microsoft.com/office/drawing/2014/main" id="{00000000-0008-0000-0000-0000B67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20</xdr:row>
          <xdr:rowOff>9525</xdr:rowOff>
        </xdr:from>
        <xdr:to>
          <xdr:col>14</xdr:col>
          <xdr:colOff>0</xdr:colOff>
          <xdr:row>21</xdr:row>
          <xdr:rowOff>200025</xdr:rowOff>
        </xdr:to>
        <xdr:sp macro="" textlink="">
          <xdr:nvSpPr>
            <xdr:cNvPr id="31671" name="Group Box 5047" hidden="1">
              <a:extLst>
                <a:ext uri="{63B3BB69-23CF-44E3-9099-C40C66FF867C}">
                  <a14:compatExt spid="_x0000_s31671"/>
                </a:ext>
                <a:ext uri="{FF2B5EF4-FFF2-40B4-BE49-F238E27FC236}">
                  <a16:creationId xmlns:a16="http://schemas.microsoft.com/office/drawing/2014/main" id="{00000000-0008-0000-0000-0000B77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13</xdr:col>
      <xdr:colOff>476088</xdr:colOff>
      <xdr:row>22</xdr:row>
      <xdr:rowOff>72932</xdr:rowOff>
    </xdr:from>
    <xdr:ext cx="828000" cy="150041"/>
    <xdr:sp macro="" textlink="$BN$23">
      <xdr:nvSpPr>
        <xdr:cNvPr id="31592" name="テキスト ボックス 31591">
          <a:extLst>
            <a:ext uri="{FF2B5EF4-FFF2-40B4-BE49-F238E27FC236}">
              <a16:creationId xmlns:a16="http://schemas.microsoft.com/office/drawing/2014/main" id="{00000000-0008-0000-0000-0000687B0000}"/>
            </a:ext>
          </a:extLst>
        </xdr:cNvPr>
        <xdr:cNvSpPr txBox="1"/>
      </xdr:nvSpPr>
      <xdr:spPr>
        <a:xfrm>
          <a:off x="8068435" y="2469545"/>
          <a:ext cx="828000" cy="15004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fld id="{9257D255-8940-450F-BADB-6AA72B7B0BA8}" type="TxLink">
            <a:rPr kumimoji="1" lang="en-US" altLang="en-US" sz="9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選択不要</a:t>
          </a:fld>
          <a:endParaRPr kumimoji="1" lang="ja-JP" altLang="en-US" sz="1050"/>
        </a:p>
      </xdr:txBody>
    </xdr:sp>
    <xdr:clientData/>
  </xdr:oneCellAnchor>
  <xdr:oneCellAnchor>
    <xdr:from>
      <xdr:col>13</xdr:col>
      <xdr:colOff>476088</xdr:colOff>
      <xdr:row>23</xdr:row>
      <xdr:rowOff>22078</xdr:rowOff>
    </xdr:from>
    <xdr:ext cx="828000" cy="150041"/>
    <xdr:sp macro="" textlink="$BN$24">
      <xdr:nvSpPr>
        <xdr:cNvPr id="31593" name="テキスト ボックス 31592">
          <a:extLst>
            <a:ext uri="{FF2B5EF4-FFF2-40B4-BE49-F238E27FC236}">
              <a16:creationId xmlns:a16="http://schemas.microsoft.com/office/drawing/2014/main" id="{00000000-0008-0000-0000-0000697B0000}"/>
            </a:ext>
          </a:extLst>
        </xdr:cNvPr>
        <xdr:cNvSpPr txBox="1"/>
      </xdr:nvSpPr>
      <xdr:spPr>
        <a:xfrm>
          <a:off x="8068435" y="2627626"/>
          <a:ext cx="828000" cy="15004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fld id="{16B3FA84-410C-458B-8F23-F60C22043A43}" type="TxLink">
            <a:rPr kumimoji="1" lang="en-US" altLang="en-US" sz="9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選択不要</a:t>
          </a:fld>
          <a:endParaRPr kumimoji="1" lang="ja-JP" altLang="en-US" sz="105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1673" name="Option Button 5049" hidden="1">
              <a:extLst>
                <a:ext uri="{63B3BB69-23CF-44E3-9099-C40C66FF867C}">
                  <a14:compatExt spid="_x0000_s31673"/>
                </a:ext>
                <a:ext uri="{FF2B5EF4-FFF2-40B4-BE49-F238E27FC236}">
                  <a16:creationId xmlns:a16="http://schemas.microsoft.com/office/drawing/2014/main" id="{00000000-0008-0000-0000-0000B97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1675" name="Option Button 5051" hidden="1">
              <a:extLst>
                <a:ext uri="{63B3BB69-23CF-44E3-9099-C40C66FF867C}">
                  <a14:compatExt spid="_x0000_s31675"/>
                </a:ext>
                <a:ext uri="{FF2B5EF4-FFF2-40B4-BE49-F238E27FC236}">
                  <a16:creationId xmlns:a16="http://schemas.microsoft.com/office/drawing/2014/main" id="{00000000-0008-0000-0000-0000BB7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22</xdr:row>
          <xdr:rowOff>9525</xdr:rowOff>
        </xdr:from>
        <xdr:to>
          <xdr:col>14</xdr:col>
          <xdr:colOff>0</xdr:colOff>
          <xdr:row>23</xdr:row>
          <xdr:rowOff>200025</xdr:rowOff>
        </xdr:to>
        <xdr:sp macro="" textlink="">
          <xdr:nvSpPr>
            <xdr:cNvPr id="31676" name="Group Box 5052" hidden="1">
              <a:extLst>
                <a:ext uri="{63B3BB69-23CF-44E3-9099-C40C66FF867C}">
                  <a14:compatExt spid="_x0000_s31676"/>
                </a:ext>
                <a:ext uri="{FF2B5EF4-FFF2-40B4-BE49-F238E27FC236}">
                  <a16:creationId xmlns:a16="http://schemas.microsoft.com/office/drawing/2014/main" id="{00000000-0008-0000-0000-0000BC7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13</xdr:col>
      <xdr:colOff>476088</xdr:colOff>
      <xdr:row>24</xdr:row>
      <xdr:rowOff>72932</xdr:rowOff>
    </xdr:from>
    <xdr:ext cx="828000" cy="150041"/>
    <xdr:sp macro="" textlink="$BN$25">
      <xdr:nvSpPr>
        <xdr:cNvPr id="31594" name="テキスト ボックス 31593">
          <a:extLst>
            <a:ext uri="{FF2B5EF4-FFF2-40B4-BE49-F238E27FC236}">
              <a16:creationId xmlns:a16="http://schemas.microsoft.com/office/drawing/2014/main" id="{00000000-0008-0000-0000-00006A7B0000}"/>
            </a:ext>
          </a:extLst>
        </xdr:cNvPr>
        <xdr:cNvSpPr txBox="1"/>
      </xdr:nvSpPr>
      <xdr:spPr>
        <a:xfrm>
          <a:off x="8072276" y="5012325"/>
          <a:ext cx="828000" cy="15004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fld id="{A5B4DB5C-42DA-40B0-A1A1-F6C7CAD38577}" type="TxLink">
            <a:rPr kumimoji="1" lang="ja-JP" altLang="en-US" sz="9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選択不要</a:t>
          </a:fld>
          <a:endParaRPr kumimoji="1" lang="ja-JP" altLang="en-US" sz="1050"/>
        </a:p>
      </xdr:txBody>
    </xdr:sp>
    <xdr:clientData/>
  </xdr:oneCellAnchor>
  <xdr:oneCellAnchor>
    <xdr:from>
      <xdr:col>13</xdr:col>
      <xdr:colOff>476088</xdr:colOff>
      <xdr:row>25</xdr:row>
      <xdr:rowOff>22078</xdr:rowOff>
    </xdr:from>
    <xdr:ext cx="828000" cy="150041"/>
    <xdr:sp macro="" textlink="$BN$26">
      <xdr:nvSpPr>
        <xdr:cNvPr id="31595" name="テキスト ボックス 31594">
          <a:extLst>
            <a:ext uri="{FF2B5EF4-FFF2-40B4-BE49-F238E27FC236}">
              <a16:creationId xmlns:a16="http://schemas.microsoft.com/office/drawing/2014/main" id="{00000000-0008-0000-0000-00006B7B0000}"/>
            </a:ext>
          </a:extLst>
        </xdr:cNvPr>
        <xdr:cNvSpPr txBox="1"/>
      </xdr:nvSpPr>
      <xdr:spPr>
        <a:xfrm>
          <a:off x="8063662" y="5157472"/>
          <a:ext cx="828000" cy="15004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fld id="{BDDFC42A-24A1-4FDA-AD3E-4FE3ECF7031C}" type="TxLink">
            <a:rPr kumimoji="1" lang="ja-JP" altLang="en-US" sz="9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選択不要</a:t>
          </a:fld>
          <a:endParaRPr kumimoji="1" lang="ja-JP" altLang="en-US" sz="105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1678" name="Option Button 5054" hidden="1">
              <a:extLst>
                <a:ext uri="{63B3BB69-23CF-44E3-9099-C40C66FF867C}">
                  <a14:compatExt spid="_x0000_s31678"/>
                </a:ext>
                <a:ext uri="{FF2B5EF4-FFF2-40B4-BE49-F238E27FC236}">
                  <a16:creationId xmlns:a16="http://schemas.microsoft.com/office/drawing/2014/main" id="{00000000-0008-0000-0000-0000BE7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1680" name="Option Button 5056" hidden="1">
              <a:extLst>
                <a:ext uri="{63B3BB69-23CF-44E3-9099-C40C66FF867C}">
                  <a14:compatExt spid="_x0000_s31680"/>
                </a:ext>
                <a:ext uri="{FF2B5EF4-FFF2-40B4-BE49-F238E27FC236}">
                  <a16:creationId xmlns:a16="http://schemas.microsoft.com/office/drawing/2014/main" id="{00000000-0008-0000-0000-0000C07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24</xdr:row>
          <xdr:rowOff>9525</xdr:rowOff>
        </xdr:from>
        <xdr:to>
          <xdr:col>14</xdr:col>
          <xdr:colOff>0</xdr:colOff>
          <xdr:row>25</xdr:row>
          <xdr:rowOff>200025</xdr:rowOff>
        </xdr:to>
        <xdr:sp macro="" textlink="">
          <xdr:nvSpPr>
            <xdr:cNvPr id="31681" name="Group Box 5057" hidden="1">
              <a:extLst>
                <a:ext uri="{63B3BB69-23CF-44E3-9099-C40C66FF867C}">
                  <a14:compatExt spid="_x0000_s31681"/>
                </a:ext>
                <a:ext uri="{FF2B5EF4-FFF2-40B4-BE49-F238E27FC236}">
                  <a16:creationId xmlns:a16="http://schemas.microsoft.com/office/drawing/2014/main" id="{00000000-0008-0000-0000-0000C17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13</xdr:col>
      <xdr:colOff>476088</xdr:colOff>
      <xdr:row>26</xdr:row>
      <xdr:rowOff>72932</xdr:rowOff>
    </xdr:from>
    <xdr:ext cx="828000" cy="150041"/>
    <xdr:sp macro="" textlink="$BN$27">
      <xdr:nvSpPr>
        <xdr:cNvPr id="31610" name="テキスト ボックス 31609">
          <a:extLst>
            <a:ext uri="{FF2B5EF4-FFF2-40B4-BE49-F238E27FC236}">
              <a16:creationId xmlns:a16="http://schemas.microsoft.com/office/drawing/2014/main" id="{00000000-0008-0000-0000-00007A7B0000}"/>
            </a:ext>
          </a:extLst>
        </xdr:cNvPr>
        <xdr:cNvSpPr txBox="1"/>
      </xdr:nvSpPr>
      <xdr:spPr>
        <a:xfrm>
          <a:off x="8063662" y="5419092"/>
          <a:ext cx="828000" cy="15004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fld id="{A57EFC30-CDD6-4065-8D79-78CA74A2EB87}" type="TxLink">
            <a:rPr kumimoji="1" lang="ja-JP" altLang="en-US" sz="9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選択不要</a:t>
          </a:fld>
          <a:endParaRPr kumimoji="1" lang="ja-JP" altLang="en-US" sz="1050"/>
        </a:p>
      </xdr:txBody>
    </xdr:sp>
    <xdr:clientData/>
  </xdr:oneCellAnchor>
  <xdr:oneCellAnchor>
    <xdr:from>
      <xdr:col>13</xdr:col>
      <xdr:colOff>476088</xdr:colOff>
      <xdr:row>27</xdr:row>
      <xdr:rowOff>22078</xdr:rowOff>
    </xdr:from>
    <xdr:ext cx="828000" cy="150041"/>
    <xdr:sp macro="" textlink="$BN$28">
      <xdr:nvSpPr>
        <xdr:cNvPr id="31611" name="テキスト ボックス 31610">
          <a:extLst>
            <a:ext uri="{FF2B5EF4-FFF2-40B4-BE49-F238E27FC236}">
              <a16:creationId xmlns:a16="http://schemas.microsoft.com/office/drawing/2014/main" id="{00000000-0008-0000-0000-00007B7B0000}"/>
            </a:ext>
          </a:extLst>
        </xdr:cNvPr>
        <xdr:cNvSpPr txBox="1"/>
      </xdr:nvSpPr>
      <xdr:spPr>
        <a:xfrm>
          <a:off x="8063662" y="5579004"/>
          <a:ext cx="828000" cy="15004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fld id="{C014ED91-4014-442A-9E8C-C44B285E0230}" type="TxLink">
            <a:rPr kumimoji="1" lang="ja-JP" altLang="en-US" sz="9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選択不要</a:t>
          </a:fld>
          <a:endParaRPr kumimoji="1" lang="ja-JP" altLang="en-US" sz="105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26</xdr:row>
          <xdr:rowOff>9525</xdr:rowOff>
        </xdr:from>
        <xdr:to>
          <xdr:col>14</xdr:col>
          <xdr:colOff>0</xdr:colOff>
          <xdr:row>27</xdr:row>
          <xdr:rowOff>200025</xdr:rowOff>
        </xdr:to>
        <xdr:sp macro="" textlink="">
          <xdr:nvSpPr>
            <xdr:cNvPr id="31686" name="Group Box 5062" hidden="1">
              <a:extLst>
                <a:ext uri="{63B3BB69-23CF-44E3-9099-C40C66FF867C}">
                  <a14:compatExt spid="_x0000_s31686"/>
                </a:ext>
                <a:ext uri="{FF2B5EF4-FFF2-40B4-BE49-F238E27FC236}">
                  <a16:creationId xmlns:a16="http://schemas.microsoft.com/office/drawing/2014/main" id="{00000000-0008-0000-0000-0000C67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13</xdr:col>
      <xdr:colOff>476088</xdr:colOff>
      <xdr:row>28</xdr:row>
      <xdr:rowOff>72932</xdr:rowOff>
    </xdr:from>
    <xdr:ext cx="828000" cy="150041"/>
    <xdr:sp macro="" textlink="$BN$29">
      <xdr:nvSpPr>
        <xdr:cNvPr id="31612" name="テキスト ボックス 31611">
          <a:extLst>
            <a:ext uri="{FF2B5EF4-FFF2-40B4-BE49-F238E27FC236}">
              <a16:creationId xmlns:a16="http://schemas.microsoft.com/office/drawing/2014/main" id="{00000000-0008-0000-0000-00007C7B0000}"/>
            </a:ext>
          </a:extLst>
        </xdr:cNvPr>
        <xdr:cNvSpPr txBox="1"/>
      </xdr:nvSpPr>
      <xdr:spPr>
        <a:xfrm>
          <a:off x="8063662" y="5840623"/>
          <a:ext cx="828000" cy="15004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fld id="{4D44BB61-F3A9-4088-AA54-9953293EED53}" type="TxLink">
            <a:rPr kumimoji="1" lang="en-US" altLang="en-US" sz="9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選択不要</a:t>
          </a:fld>
          <a:endParaRPr kumimoji="1" lang="ja-JP" altLang="en-US" sz="1050"/>
        </a:p>
      </xdr:txBody>
    </xdr:sp>
    <xdr:clientData/>
  </xdr:oneCellAnchor>
  <xdr:oneCellAnchor>
    <xdr:from>
      <xdr:col>13</xdr:col>
      <xdr:colOff>476088</xdr:colOff>
      <xdr:row>29</xdr:row>
      <xdr:rowOff>22078</xdr:rowOff>
    </xdr:from>
    <xdr:ext cx="828000" cy="150041"/>
    <xdr:sp macro="" textlink="$BN$30">
      <xdr:nvSpPr>
        <xdr:cNvPr id="31613" name="テキスト ボックス 31612">
          <a:extLst>
            <a:ext uri="{FF2B5EF4-FFF2-40B4-BE49-F238E27FC236}">
              <a16:creationId xmlns:a16="http://schemas.microsoft.com/office/drawing/2014/main" id="{00000000-0008-0000-0000-00007D7B0000}"/>
            </a:ext>
          </a:extLst>
        </xdr:cNvPr>
        <xdr:cNvSpPr txBox="1"/>
      </xdr:nvSpPr>
      <xdr:spPr>
        <a:xfrm>
          <a:off x="8063662" y="6000535"/>
          <a:ext cx="828000" cy="15004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fld id="{628A6DEA-B7B7-4677-A199-B3BDD8D10666}" type="TxLink">
            <a:rPr kumimoji="1" lang="en-US" altLang="en-US" sz="9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選択不要</a:t>
          </a:fld>
          <a:endParaRPr kumimoji="1" lang="ja-JP" altLang="en-US" sz="105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28</xdr:row>
          <xdr:rowOff>9525</xdr:rowOff>
        </xdr:from>
        <xdr:to>
          <xdr:col>14</xdr:col>
          <xdr:colOff>0</xdr:colOff>
          <xdr:row>29</xdr:row>
          <xdr:rowOff>200025</xdr:rowOff>
        </xdr:to>
        <xdr:sp macro="" textlink="">
          <xdr:nvSpPr>
            <xdr:cNvPr id="31691" name="Group Box 5067" hidden="1">
              <a:extLst>
                <a:ext uri="{63B3BB69-23CF-44E3-9099-C40C66FF867C}">
                  <a14:compatExt spid="_x0000_s31691"/>
                </a:ext>
                <a:ext uri="{FF2B5EF4-FFF2-40B4-BE49-F238E27FC236}">
                  <a16:creationId xmlns:a16="http://schemas.microsoft.com/office/drawing/2014/main" id="{00000000-0008-0000-0000-0000CB7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13</xdr:col>
      <xdr:colOff>476088</xdr:colOff>
      <xdr:row>30</xdr:row>
      <xdr:rowOff>72932</xdr:rowOff>
    </xdr:from>
    <xdr:ext cx="828000" cy="150041"/>
    <xdr:sp macro="" textlink="$BN$31">
      <xdr:nvSpPr>
        <xdr:cNvPr id="31614" name="テキスト ボックス 31613">
          <a:extLst>
            <a:ext uri="{FF2B5EF4-FFF2-40B4-BE49-F238E27FC236}">
              <a16:creationId xmlns:a16="http://schemas.microsoft.com/office/drawing/2014/main" id="{00000000-0008-0000-0000-00007E7B0000}"/>
            </a:ext>
          </a:extLst>
        </xdr:cNvPr>
        <xdr:cNvSpPr txBox="1"/>
      </xdr:nvSpPr>
      <xdr:spPr>
        <a:xfrm>
          <a:off x="8063662" y="6262155"/>
          <a:ext cx="828000" cy="15004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fld id="{04379C09-63BF-497D-887B-4B0EC383A6F1}" type="TxLink">
            <a:rPr kumimoji="1" lang="ja-JP" altLang="en-US" sz="9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選択不要</a:t>
          </a:fld>
          <a:endParaRPr kumimoji="1" lang="ja-JP" altLang="en-US" sz="1050"/>
        </a:p>
      </xdr:txBody>
    </xdr:sp>
    <xdr:clientData/>
  </xdr:oneCellAnchor>
  <xdr:oneCellAnchor>
    <xdr:from>
      <xdr:col>13</xdr:col>
      <xdr:colOff>476088</xdr:colOff>
      <xdr:row>31</xdr:row>
      <xdr:rowOff>22078</xdr:rowOff>
    </xdr:from>
    <xdr:ext cx="828000" cy="150041"/>
    <xdr:sp macro="" textlink="$BN$32">
      <xdr:nvSpPr>
        <xdr:cNvPr id="31615" name="テキスト ボックス 31614">
          <a:extLst>
            <a:ext uri="{FF2B5EF4-FFF2-40B4-BE49-F238E27FC236}">
              <a16:creationId xmlns:a16="http://schemas.microsoft.com/office/drawing/2014/main" id="{00000000-0008-0000-0000-00007F7B0000}"/>
            </a:ext>
          </a:extLst>
        </xdr:cNvPr>
        <xdr:cNvSpPr txBox="1"/>
      </xdr:nvSpPr>
      <xdr:spPr>
        <a:xfrm>
          <a:off x="8063662" y="6422067"/>
          <a:ext cx="828000" cy="15004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fld id="{C58D5E29-9426-4587-8733-634F8AE91D58}" type="TxLink">
            <a:rPr kumimoji="1" lang="ja-JP" altLang="en-US" sz="9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選択不要</a:t>
          </a:fld>
          <a:endParaRPr kumimoji="1" lang="ja-JP" altLang="en-US" sz="105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30</xdr:row>
          <xdr:rowOff>9525</xdr:rowOff>
        </xdr:from>
        <xdr:to>
          <xdr:col>14</xdr:col>
          <xdr:colOff>0</xdr:colOff>
          <xdr:row>31</xdr:row>
          <xdr:rowOff>200025</xdr:rowOff>
        </xdr:to>
        <xdr:sp macro="" textlink="">
          <xdr:nvSpPr>
            <xdr:cNvPr id="31696" name="Group Box 5072" hidden="1">
              <a:extLst>
                <a:ext uri="{63B3BB69-23CF-44E3-9099-C40C66FF867C}">
                  <a14:compatExt spid="_x0000_s31696"/>
                </a:ext>
                <a:ext uri="{FF2B5EF4-FFF2-40B4-BE49-F238E27FC236}">
                  <a16:creationId xmlns:a16="http://schemas.microsoft.com/office/drawing/2014/main" id="{00000000-0008-0000-0000-0000D07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14</xdr:row>
          <xdr:rowOff>57150</xdr:rowOff>
        </xdr:from>
        <xdr:to>
          <xdr:col>13</xdr:col>
          <xdr:colOff>447675</xdr:colOff>
          <xdr:row>15</xdr:row>
          <xdr:rowOff>28575</xdr:rowOff>
        </xdr:to>
        <xdr:sp macro="" textlink="">
          <xdr:nvSpPr>
            <xdr:cNvPr id="35456" name="Option Button 5760" hidden="1">
              <a:extLst>
                <a:ext uri="{63B3BB69-23CF-44E3-9099-C40C66FF867C}">
                  <a14:compatExt spid="_x0000_s35456"/>
                </a:ext>
                <a:ext uri="{FF2B5EF4-FFF2-40B4-BE49-F238E27FC236}">
                  <a16:creationId xmlns:a16="http://schemas.microsoft.com/office/drawing/2014/main" id="{00000000-0008-0000-0000-0000808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15</xdr:row>
          <xdr:rowOff>0</xdr:rowOff>
        </xdr:from>
        <xdr:to>
          <xdr:col>13</xdr:col>
          <xdr:colOff>447675</xdr:colOff>
          <xdr:row>15</xdr:row>
          <xdr:rowOff>180975</xdr:rowOff>
        </xdr:to>
        <xdr:sp macro="" textlink="">
          <xdr:nvSpPr>
            <xdr:cNvPr id="35457" name="Option Button 5761" hidden="1">
              <a:extLst>
                <a:ext uri="{63B3BB69-23CF-44E3-9099-C40C66FF867C}">
                  <a14:compatExt spid="_x0000_s35457"/>
                </a:ext>
                <a:ext uri="{FF2B5EF4-FFF2-40B4-BE49-F238E27FC236}">
                  <a16:creationId xmlns:a16="http://schemas.microsoft.com/office/drawing/2014/main" id="{00000000-0008-0000-0000-0000818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16</xdr:row>
          <xdr:rowOff>57150</xdr:rowOff>
        </xdr:from>
        <xdr:to>
          <xdr:col>13</xdr:col>
          <xdr:colOff>447675</xdr:colOff>
          <xdr:row>17</xdr:row>
          <xdr:rowOff>28575</xdr:rowOff>
        </xdr:to>
        <xdr:sp macro="" textlink="">
          <xdr:nvSpPr>
            <xdr:cNvPr id="35745" name="Option Button 6049" hidden="1">
              <a:extLst>
                <a:ext uri="{63B3BB69-23CF-44E3-9099-C40C66FF867C}">
                  <a14:compatExt spid="_x0000_s35745"/>
                </a:ext>
                <a:ext uri="{FF2B5EF4-FFF2-40B4-BE49-F238E27FC236}">
                  <a16:creationId xmlns:a16="http://schemas.microsoft.com/office/drawing/2014/main" id="{00000000-0008-0000-0000-0000A18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17</xdr:row>
          <xdr:rowOff>0</xdr:rowOff>
        </xdr:from>
        <xdr:to>
          <xdr:col>13</xdr:col>
          <xdr:colOff>447675</xdr:colOff>
          <xdr:row>17</xdr:row>
          <xdr:rowOff>180975</xdr:rowOff>
        </xdr:to>
        <xdr:sp macro="" textlink="">
          <xdr:nvSpPr>
            <xdr:cNvPr id="35746" name="Option Button 6050" hidden="1">
              <a:extLst>
                <a:ext uri="{63B3BB69-23CF-44E3-9099-C40C66FF867C}">
                  <a14:compatExt spid="_x0000_s35746"/>
                </a:ext>
                <a:ext uri="{FF2B5EF4-FFF2-40B4-BE49-F238E27FC236}">
                  <a16:creationId xmlns:a16="http://schemas.microsoft.com/office/drawing/2014/main" id="{00000000-0008-0000-0000-0000A28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18</xdr:row>
          <xdr:rowOff>57150</xdr:rowOff>
        </xdr:from>
        <xdr:to>
          <xdr:col>13</xdr:col>
          <xdr:colOff>447675</xdr:colOff>
          <xdr:row>19</xdr:row>
          <xdr:rowOff>28575</xdr:rowOff>
        </xdr:to>
        <xdr:sp macro="" textlink="">
          <xdr:nvSpPr>
            <xdr:cNvPr id="35747" name="Option Button 6051" hidden="1">
              <a:extLst>
                <a:ext uri="{63B3BB69-23CF-44E3-9099-C40C66FF867C}">
                  <a14:compatExt spid="_x0000_s35747"/>
                </a:ext>
                <a:ext uri="{FF2B5EF4-FFF2-40B4-BE49-F238E27FC236}">
                  <a16:creationId xmlns:a16="http://schemas.microsoft.com/office/drawing/2014/main" id="{00000000-0008-0000-0000-0000A38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19</xdr:row>
          <xdr:rowOff>0</xdr:rowOff>
        </xdr:from>
        <xdr:to>
          <xdr:col>13</xdr:col>
          <xdr:colOff>447675</xdr:colOff>
          <xdr:row>19</xdr:row>
          <xdr:rowOff>180975</xdr:rowOff>
        </xdr:to>
        <xdr:sp macro="" textlink="">
          <xdr:nvSpPr>
            <xdr:cNvPr id="35748" name="Option Button 6052" hidden="1">
              <a:extLst>
                <a:ext uri="{63B3BB69-23CF-44E3-9099-C40C66FF867C}">
                  <a14:compatExt spid="_x0000_s35748"/>
                </a:ext>
                <a:ext uri="{FF2B5EF4-FFF2-40B4-BE49-F238E27FC236}">
                  <a16:creationId xmlns:a16="http://schemas.microsoft.com/office/drawing/2014/main" id="{00000000-0008-0000-0000-0000A48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20</xdr:row>
          <xdr:rowOff>66675</xdr:rowOff>
        </xdr:from>
        <xdr:to>
          <xdr:col>13</xdr:col>
          <xdr:colOff>447675</xdr:colOff>
          <xdr:row>21</xdr:row>
          <xdr:rowOff>38100</xdr:rowOff>
        </xdr:to>
        <xdr:sp macro="" textlink="">
          <xdr:nvSpPr>
            <xdr:cNvPr id="35749" name="Option Button 6053" hidden="1">
              <a:extLst>
                <a:ext uri="{63B3BB69-23CF-44E3-9099-C40C66FF867C}">
                  <a14:compatExt spid="_x0000_s35749"/>
                </a:ext>
                <a:ext uri="{FF2B5EF4-FFF2-40B4-BE49-F238E27FC236}">
                  <a16:creationId xmlns:a16="http://schemas.microsoft.com/office/drawing/2014/main" id="{00000000-0008-0000-0000-0000A58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21</xdr:row>
          <xdr:rowOff>9525</xdr:rowOff>
        </xdr:from>
        <xdr:to>
          <xdr:col>13</xdr:col>
          <xdr:colOff>447675</xdr:colOff>
          <xdr:row>21</xdr:row>
          <xdr:rowOff>190500</xdr:rowOff>
        </xdr:to>
        <xdr:sp macro="" textlink="">
          <xdr:nvSpPr>
            <xdr:cNvPr id="35750" name="Option Button 6054" hidden="1">
              <a:extLst>
                <a:ext uri="{63B3BB69-23CF-44E3-9099-C40C66FF867C}">
                  <a14:compatExt spid="_x0000_s35750"/>
                </a:ext>
                <a:ext uri="{FF2B5EF4-FFF2-40B4-BE49-F238E27FC236}">
                  <a16:creationId xmlns:a16="http://schemas.microsoft.com/office/drawing/2014/main" id="{00000000-0008-0000-0000-0000A68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22</xdr:row>
          <xdr:rowOff>57150</xdr:rowOff>
        </xdr:from>
        <xdr:to>
          <xdr:col>13</xdr:col>
          <xdr:colOff>447675</xdr:colOff>
          <xdr:row>23</xdr:row>
          <xdr:rowOff>28575</xdr:rowOff>
        </xdr:to>
        <xdr:sp macro="" textlink="">
          <xdr:nvSpPr>
            <xdr:cNvPr id="35792" name="Option Button 6096" hidden="1">
              <a:extLst>
                <a:ext uri="{63B3BB69-23CF-44E3-9099-C40C66FF867C}">
                  <a14:compatExt spid="_x0000_s35792"/>
                </a:ext>
                <a:ext uri="{FF2B5EF4-FFF2-40B4-BE49-F238E27FC236}">
                  <a16:creationId xmlns:a16="http://schemas.microsoft.com/office/drawing/2014/main" id="{00000000-0008-0000-0000-0000D08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23</xdr:row>
          <xdr:rowOff>0</xdr:rowOff>
        </xdr:from>
        <xdr:to>
          <xdr:col>13</xdr:col>
          <xdr:colOff>447675</xdr:colOff>
          <xdr:row>23</xdr:row>
          <xdr:rowOff>180975</xdr:rowOff>
        </xdr:to>
        <xdr:sp macro="" textlink="">
          <xdr:nvSpPr>
            <xdr:cNvPr id="35793" name="Option Button 6097" hidden="1">
              <a:extLst>
                <a:ext uri="{63B3BB69-23CF-44E3-9099-C40C66FF867C}">
                  <a14:compatExt spid="_x0000_s35793"/>
                </a:ext>
                <a:ext uri="{FF2B5EF4-FFF2-40B4-BE49-F238E27FC236}">
                  <a16:creationId xmlns:a16="http://schemas.microsoft.com/office/drawing/2014/main" id="{00000000-0008-0000-0000-0000D18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24</xdr:row>
          <xdr:rowOff>66675</xdr:rowOff>
        </xdr:from>
        <xdr:to>
          <xdr:col>13</xdr:col>
          <xdr:colOff>447675</xdr:colOff>
          <xdr:row>25</xdr:row>
          <xdr:rowOff>38100</xdr:rowOff>
        </xdr:to>
        <xdr:sp macro="" textlink="">
          <xdr:nvSpPr>
            <xdr:cNvPr id="35835" name="Option Button 6139" hidden="1">
              <a:extLst>
                <a:ext uri="{63B3BB69-23CF-44E3-9099-C40C66FF867C}">
                  <a14:compatExt spid="_x0000_s35835"/>
                </a:ext>
                <a:ext uri="{FF2B5EF4-FFF2-40B4-BE49-F238E27FC236}">
                  <a16:creationId xmlns:a16="http://schemas.microsoft.com/office/drawing/2014/main" id="{00000000-0008-0000-0000-0000FB8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25</xdr:row>
          <xdr:rowOff>9525</xdr:rowOff>
        </xdr:from>
        <xdr:to>
          <xdr:col>13</xdr:col>
          <xdr:colOff>447675</xdr:colOff>
          <xdr:row>25</xdr:row>
          <xdr:rowOff>190500</xdr:rowOff>
        </xdr:to>
        <xdr:sp macro="" textlink="">
          <xdr:nvSpPr>
            <xdr:cNvPr id="35836" name="Option Button 6140" hidden="1">
              <a:extLst>
                <a:ext uri="{63B3BB69-23CF-44E3-9099-C40C66FF867C}">
                  <a14:compatExt spid="_x0000_s35836"/>
                </a:ext>
                <a:ext uri="{FF2B5EF4-FFF2-40B4-BE49-F238E27FC236}">
                  <a16:creationId xmlns:a16="http://schemas.microsoft.com/office/drawing/2014/main" id="{00000000-0008-0000-0000-0000FC8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26</xdr:row>
          <xdr:rowOff>66675</xdr:rowOff>
        </xdr:from>
        <xdr:to>
          <xdr:col>13</xdr:col>
          <xdr:colOff>447675</xdr:colOff>
          <xdr:row>27</xdr:row>
          <xdr:rowOff>38100</xdr:rowOff>
        </xdr:to>
        <xdr:sp macro="" textlink="">
          <xdr:nvSpPr>
            <xdr:cNvPr id="42022" name="Option Button 6182" hidden="1">
              <a:extLst>
                <a:ext uri="{63B3BB69-23CF-44E3-9099-C40C66FF867C}">
                  <a14:compatExt spid="_x0000_s42022"/>
                </a:ext>
                <a:ext uri="{FF2B5EF4-FFF2-40B4-BE49-F238E27FC236}">
                  <a16:creationId xmlns:a16="http://schemas.microsoft.com/office/drawing/2014/main" id="{00000000-0008-0000-0000-00002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27</xdr:row>
          <xdr:rowOff>9525</xdr:rowOff>
        </xdr:from>
        <xdr:to>
          <xdr:col>13</xdr:col>
          <xdr:colOff>447675</xdr:colOff>
          <xdr:row>27</xdr:row>
          <xdr:rowOff>190500</xdr:rowOff>
        </xdr:to>
        <xdr:sp macro="" textlink="">
          <xdr:nvSpPr>
            <xdr:cNvPr id="42023" name="Option Button 6183" hidden="1">
              <a:extLst>
                <a:ext uri="{63B3BB69-23CF-44E3-9099-C40C66FF867C}">
                  <a14:compatExt spid="_x0000_s42023"/>
                </a:ext>
                <a:ext uri="{FF2B5EF4-FFF2-40B4-BE49-F238E27FC236}">
                  <a16:creationId xmlns:a16="http://schemas.microsoft.com/office/drawing/2014/main" id="{00000000-0008-0000-0000-00002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28</xdr:row>
          <xdr:rowOff>57150</xdr:rowOff>
        </xdr:from>
        <xdr:to>
          <xdr:col>13</xdr:col>
          <xdr:colOff>447675</xdr:colOff>
          <xdr:row>29</xdr:row>
          <xdr:rowOff>28575</xdr:rowOff>
        </xdr:to>
        <xdr:sp macro="" textlink="">
          <xdr:nvSpPr>
            <xdr:cNvPr id="42024" name="Option Button 6184" hidden="1">
              <a:extLst>
                <a:ext uri="{63B3BB69-23CF-44E3-9099-C40C66FF867C}">
                  <a14:compatExt spid="_x0000_s42024"/>
                </a:ext>
                <a:ext uri="{FF2B5EF4-FFF2-40B4-BE49-F238E27FC236}">
                  <a16:creationId xmlns:a16="http://schemas.microsoft.com/office/drawing/2014/main" id="{00000000-0008-0000-0000-00002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29</xdr:row>
          <xdr:rowOff>0</xdr:rowOff>
        </xdr:from>
        <xdr:to>
          <xdr:col>13</xdr:col>
          <xdr:colOff>447675</xdr:colOff>
          <xdr:row>29</xdr:row>
          <xdr:rowOff>180975</xdr:rowOff>
        </xdr:to>
        <xdr:sp macro="" textlink="">
          <xdr:nvSpPr>
            <xdr:cNvPr id="42025" name="Option Button 6185" hidden="1">
              <a:extLst>
                <a:ext uri="{63B3BB69-23CF-44E3-9099-C40C66FF867C}">
                  <a14:compatExt spid="_x0000_s42025"/>
                </a:ext>
                <a:ext uri="{FF2B5EF4-FFF2-40B4-BE49-F238E27FC236}">
                  <a16:creationId xmlns:a16="http://schemas.microsoft.com/office/drawing/2014/main" id="{00000000-0008-0000-0000-00002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30</xdr:row>
          <xdr:rowOff>57150</xdr:rowOff>
        </xdr:from>
        <xdr:to>
          <xdr:col>13</xdr:col>
          <xdr:colOff>447675</xdr:colOff>
          <xdr:row>31</xdr:row>
          <xdr:rowOff>28575</xdr:rowOff>
        </xdr:to>
        <xdr:sp macro="" textlink="">
          <xdr:nvSpPr>
            <xdr:cNvPr id="42110" name="Option Button 6270" hidden="1">
              <a:extLst>
                <a:ext uri="{63B3BB69-23CF-44E3-9099-C40C66FF867C}">
                  <a14:compatExt spid="_x0000_s42110"/>
                </a:ext>
                <a:ext uri="{FF2B5EF4-FFF2-40B4-BE49-F238E27FC236}">
                  <a16:creationId xmlns:a16="http://schemas.microsoft.com/office/drawing/2014/main" id="{00000000-0008-0000-0000-00007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31</xdr:row>
          <xdr:rowOff>0</xdr:rowOff>
        </xdr:from>
        <xdr:to>
          <xdr:col>13</xdr:col>
          <xdr:colOff>447675</xdr:colOff>
          <xdr:row>31</xdr:row>
          <xdr:rowOff>180975</xdr:rowOff>
        </xdr:to>
        <xdr:sp macro="" textlink="">
          <xdr:nvSpPr>
            <xdr:cNvPr id="42111" name="Option Button 6271" hidden="1">
              <a:extLst>
                <a:ext uri="{63B3BB69-23CF-44E3-9099-C40C66FF867C}">
                  <a14:compatExt spid="_x0000_s42111"/>
                </a:ext>
                <a:ext uri="{FF2B5EF4-FFF2-40B4-BE49-F238E27FC236}">
                  <a16:creationId xmlns:a16="http://schemas.microsoft.com/office/drawing/2014/main" id="{00000000-0008-0000-0000-00007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9525</xdr:rowOff>
        </xdr:from>
        <xdr:to>
          <xdr:col>4</xdr:col>
          <xdr:colOff>9525</xdr:colOff>
          <xdr:row>15</xdr:row>
          <xdr:rowOff>190500</xdr:rowOff>
        </xdr:to>
        <xdr:pic>
          <xdr:nvPicPr>
            <xdr:cNvPr id="31598" name="図 31597">
              <a:extLst>
                <a:ext uri="{FF2B5EF4-FFF2-40B4-BE49-F238E27FC236}">
                  <a16:creationId xmlns:a16="http://schemas.microsoft.com/office/drawing/2014/main" id="{00000000-0008-0000-0000-00006E7B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型の記号_貼り付け02" spid="_x0000_s57096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1800225" y="2828925"/>
              <a:ext cx="733425" cy="3905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9525</xdr:rowOff>
        </xdr:from>
        <xdr:to>
          <xdr:col>4</xdr:col>
          <xdr:colOff>9525</xdr:colOff>
          <xdr:row>17</xdr:row>
          <xdr:rowOff>190500</xdr:rowOff>
        </xdr:to>
        <xdr:pic>
          <xdr:nvPicPr>
            <xdr:cNvPr id="31600" name="図 31599">
              <a:extLst>
                <a:ext uri="{FF2B5EF4-FFF2-40B4-BE49-F238E27FC236}">
                  <a16:creationId xmlns:a16="http://schemas.microsoft.com/office/drawing/2014/main" id="{00000000-0008-0000-0000-0000707B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型の記号_貼り付け03" spid="_x0000_s57097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1800225" y="3248025"/>
              <a:ext cx="733425" cy="3905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9525</xdr:rowOff>
        </xdr:from>
        <xdr:to>
          <xdr:col>4</xdr:col>
          <xdr:colOff>9525</xdr:colOff>
          <xdr:row>19</xdr:row>
          <xdr:rowOff>190500</xdr:rowOff>
        </xdr:to>
        <xdr:pic>
          <xdr:nvPicPr>
            <xdr:cNvPr id="31602" name="図 31601">
              <a:extLst>
                <a:ext uri="{FF2B5EF4-FFF2-40B4-BE49-F238E27FC236}">
                  <a16:creationId xmlns:a16="http://schemas.microsoft.com/office/drawing/2014/main" id="{00000000-0008-0000-0000-0000727B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型の記号_貼り付け04" spid="_x0000_s57098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1800225" y="3667125"/>
              <a:ext cx="733425" cy="3905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9525</xdr:rowOff>
        </xdr:from>
        <xdr:to>
          <xdr:col>4</xdr:col>
          <xdr:colOff>9525</xdr:colOff>
          <xdr:row>21</xdr:row>
          <xdr:rowOff>190500</xdr:rowOff>
        </xdr:to>
        <xdr:pic>
          <xdr:nvPicPr>
            <xdr:cNvPr id="31604" name="図 31603">
              <a:extLst>
                <a:ext uri="{FF2B5EF4-FFF2-40B4-BE49-F238E27FC236}">
                  <a16:creationId xmlns:a16="http://schemas.microsoft.com/office/drawing/2014/main" id="{00000000-0008-0000-0000-0000747B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型の記号_貼り付け05" spid="_x0000_s57099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1800225" y="4086225"/>
              <a:ext cx="733425" cy="3905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9525</xdr:rowOff>
        </xdr:from>
        <xdr:to>
          <xdr:col>4</xdr:col>
          <xdr:colOff>9525</xdr:colOff>
          <xdr:row>23</xdr:row>
          <xdr:rowOff>190500</xdr:rowOff>
        </xdr:to>
        <xdr:pic>
          <xdr:nvPicPr>
            <xdr:cNvPr id="31605" name="図 31604">
              <a:extLst>
                <a:ext uri="{FF2B5EF4-FFF2-40B4-BE49-F238E27FC236}">
                  <a16:creationId xmlns:a16="http://schemas.microsoft.com/office/drawing/2014/main" id="{00000000-0008-0000-0000-0000757B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型の記号_貼り付け06" spid="_x0000_s57100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1800225" y="4505325"/>
              <a:ext cx="733425" cy="3905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9525</xdr:rowOff>
        </xdr:from>
        <xdr:to>
          <xdr:col>4</xdr:col>
          <xdr:colOff>9525</xdr:colOff>
          <xdr:row>25</xdr:row>
          <xdr:rowOff>190500</xdr:rowOff>
        </xdr:to>
        <xdr:pic>
          <xdr:nvPicPr>
            <xdr:cNvPr id="31607" name="図 31606">
              <a:extLst>
                <a:ext uri="{FF2B5EF4-FFF2-40B4-BE49-F238E27FC236}">
                  <a16:creationId xmlns:a16="http://schemas.microsoft.com/office/drawing/2014/main" id="{00000000-0008-0000-0000-0000777B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型の記号_貼り付け07" spid="_x0000_s57101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1800225" y="4924425"/>
              <a:ext cx="733425" cy="3905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26</xdr:row>
          <xdr:rowOff>9525</xdr:rowOff>
        </xdr:from>
        <xdr:to>
          <xdr:col>4</xdr:col>
          <xdr:colOff>9525</xdr:colOff>
          <xdr:row>27</xdr:row>
          <xdr:rowOff>190500</xdr:rowOff>
        </xdr:to>
        <xdr:pic>
          <xdr:nvPicPr>
            <xdr:cNvPr id="31609" name="図 31608">
              <a:extLst>
                <a:ext uri="{FF2B5EF4-FFF2-40B4-BE49-F238E27FC236}">
                  <a16:creationId xmlns:a16="http://schemas.microsoft.com/office/drawing/2014/main" id="{00000000-0008-0000-0000-0000797B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型の記号_貼り付け08" spid="_x0000_s57102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1800225" y="5343525"/>
              <a:ext cx="733425" cy="3905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9525</xdr:rowOff>
        </xdr:from>
        <xdr:to>
          <xdr:col>4</xdr:col>
          <xdr:colOff>9525</xdr:colOff>
          <xdr:row>29</xdr:row>
          <xdr:rowOff>190500</xdr:rowOff>
        </xdr:to>
        <xdr:pic>
          <xdr:nvPicPr>
            <xdr:cNvPr id="31649" name="図 31648">
              <a:extLst>
                <a:ext uri="{FF2B5EF4-FFF2-40B4-BE49-F238E27FC236}">
                  <a16:creationId xmlns:a16="http://schemas.microsoft.com/office/drawing/2014/main" id="{00000000-0008-0000-0000-0000A17B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型の記号_貼り付け09" spid="_x0000_s57103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1800225" y="5762625"/>
              <a:ext cx="733425" cy="3905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30</xdr:row>
          <xdr:rowOff>9525</xdr:rowOff>
        </xdr:from>
        <xdr:to>
          <xdr:col>4</xdr:col>
          <xdr:colOff>9525</xdr:colOff>
          <xdr:row>31</xdr:row>
          <xdr:rowOff>190500</xdr:rowOff>
        </xdr:to>
        <xdr:pic>
          <xdr:nvPicPr>
            <xdr:cNvPr id="31650" name="図 31649">
              <a:extLst>
                <a:ext uri="{FF2B5EF4-FFF2-40B4-BE49-F238E27FC236}">
                  <a16:creationId xmlns:a16="http://schemas.microsoft.com/office/drawing/2014/main" id="{00000000-0008-0000-0000-0000A27B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型の記号_貼り付け10" spid="_x0000_s57104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1800225" y="6181725"/>
              <a:ext cx="733425" cy="3905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58</xdr:row>
          <xdr:rowOff>9525</xdr:rowOff>
        </xdr:from>
        <xdr:to>
          <xdr:col>3</xdr:col>
          <xdr:colOff>209550</xdr:colOff>
          <xdr:row>59</xdr:row>
          <xdr:rowOff>28575</xdr:rowOff>
        </xdr:to>
        <xdr:sp macro="" textlink="">
          <xdr:nvSpPr>
            <xdr:cNvPr id="54076" name="Option Button 10044" hidden="1">
              <a:extLst>
                <a:ext uri="{63B3BB69-23CF-44E3-9099-C40C66FF867C}">
                  <a14:compatExt spid="_x0000_s54076"/>
                </a:ext>
                <a:ext uri="{FF2B5EF4-FFF2-40B4-BE49-F238E27FC236}">
                  <a16:creationId xmlns:a16="http://schemas.microsoft.com/office/drawing/2014/main" id="{00000000-0008-0000-0000-00003CD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警察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59</xdr:row>
          <xdr:rowOff>161925</xdr:rowOff>
        </xdr:from>
        <xdr:to>
          <xdr:col>3</xdr:col>
          <xdr:colOff>409575</xdr:colOff>
          <xdr:row>60</xdr:row>
          <xdr:rowOff>180975</xdr:rowOff>
        </xdr:to>
        <xdr:sp macro="" textlink="">
          <xdr:nvSpPr>
            <xdr:cNvPr id="54157" name="Option Button 10125" hidden="1">
              <a:extLst>
                <a:ext uri="{63B3BB69-23CF-44E3-9099-C40C66FF867C}">
                  <a14:compatExt spid="_x0000_s54157"/>
                </a:ext>
                <a:ext uri="{FF2B5EF4-FFF2-40B4-BE49-F238E27FC236}">
                  <a16:creationId xmlns:a16="http://schemas.microsoft.com/office/drawing/2014/main" id="{00000000-0008-0000-0000-00008DD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照明器具・装置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58</xdr:row>
          <xdr:rowOff>19050</xdr:rowOff>
        </xdr:from>
        <xdr:to>
          <xdr:col>6</xdr:col>
          <xdr:colOff>114300</xdr:colOff>
          <xdr:row>59</xdr:row>
          <xdr:rowOff>38100</xdr:rowOff>
        </xdr:to>
        <xdr:sp macro="" textlink="">
          <xdr:nvSpPr>
            <xdr:cNvPr id="54158" name="Option Button 10126" hidden="1">
              <a:extLst>
                <a:ext uri="{63B3BB69-23CF-44E3-9099-C40C66FF867C}">
                  <a14:compatExt spid="_x0000_s54158"/>
                </a:ext>
                <a:ext uri="{FF2B5EF4-FFF2-40B4-BE49-F238E27FC236}">
                  <a16:creationId xmlns:a16="http://schemas.microsoft.com/office/drawing/2014/main" id="{00000000-0008-0000-0000-00008ED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役所・学校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58</xdr:row>
          <xdr:rowOff>180975</xdr:rowOff>
        </xdr:from>
        <xdr:to>
          <xdr:col>3</xdr:col>
          <xdr:colOff>209550</xdr:colOff>
          <xdr:row>60</xdr:row>
          <xdr:rowOff>0</xdr:rowOff>
        </xdr:to>
        <xdr:sp macro="" textlink="">
          <xdr:nvSpPr>
            <xdr:cNvPr id="54159" name="Option Button 10127" hidden="1">
              <a:extLst>
                <a:ext uri="{63B3BB69-23CF-44E3-9099-C40C66FF867C}">
                  <a14:compatExt spid="_x0000_s54159"/>
                </a:ext>
                <a:ext uri="{FF2B5EF4-FFF2-40B4-BE49-F238E27FC236}">
                  <a16:creationId xmlns:a16="http://schemas.microsoft.com/office/drawing/2014/main" id="{00000000-0008-0000-0000-00008FD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環境・衛生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58</xdr:row>
          <xdr:rowOff>190500</xdr:rowOff>
        </xdr:from>
        <xdr:to>
          <xdr:col>4</xdr:col>
          <xdr:colOff>476250</xdr:colOff>
          <xdr:row>60</xdr:row>
          <xdr:rowOff>0</xdr:rowOff>
        </xdr:to>
        <xdr:sp macro="" textlink="">
          <xdr:nvSpPr>
            <xdr:cNvPr id="54162" name="Option Button 10130" hidden="1">
              <a:extLst>
                <a:ext uri="{63B3BB69-23CF-44E3-9099-C40C66FF867C}">
                  <a14:compatExt spid="_x0000_s54162"/>
                </a:ext>
                <a:ext uri="{FF2B5EF4-FFF2-40B4-BE49-F238E27FC236}">
                  <a16:creationId xmlns:a16="http://schemas.microsoft.com/office/drawing/2014/main" id="{00000000-0008-0000-0000-000092D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医療・医薬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58</xdr:row>
          <xdr:rowOff>19050</xdr:rowOff>
        </xdr:from>
        <xdr:to>
          <xdr:col>10</xdr:col>
          <xdr:colOff>161925</xdr:colOff>
          <xdr:row>59</xdr:row>
          <xdr:rowOff>38100</xdr:rowOff>
        </xdr:to>
        <xdr:sp macro="" textlink="">
          <xdr:nvSpPr>
            <xdr:cNvPr id="54163" name="Option Button 10131" hidden="1">
              <a:extLst>
                <a:ext uri="{63B3BB69-23CF-44E3-9099-C40C66FF867C}">
                  <a14:compatExt spid="_x0000_s54163"/>
                </a:ext>
                <a:ext uri="{FF2B5EF4-FFF2-40B4-BE49-F238E27FC236}">
                  <a16:creationId xmlns:a16="http://schemas.microsoft.com/office/drawing/2014/main" id="{00000000-0008-0000-0000-000093D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電力・ガス・水道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58</xdr:row>
          <xdr:rowOff>180975</xdr:rowOff>
        </xdr:from>
        <xdr:to>
          <xdr:col>6</xdr:col>
          <xdr:colOff>133350</xdr:colOff>
          <xdr:row>60</xdr:row>
          <xdr:rowOff>0</xdr:rowOff>
        </xdr:to>
        <xdr:sp macro="" textlink="">
          <xdr:nvSpPr>
            <xdr:cNvPr id="54164" name="Option Button 10132" hidden="1">
              <a:extLst>
                <a:ext uri="{63B3BB69-23CF-44E3-9099-C40C66FF867C}">
                  <a14:compatExt spid="_x0000_s54164"/>
                </a:ext>
                <a:ext uri="{FF2B5EF4-FFF2-40B4-BE49-F238E27FC236}">
                  <a16:creationId xmlns:a16="http://schemas.microsoft.com/office/drawing/2014/main" id="{00000000-0008-0000-0000-000094D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電気設備・工事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59</xdr:row>
          <xdr:rowOff>161925</xdr:rowOff>
        </xdr:from>
        <xdr:to>
          <xdr:col>6</xdr:col>
          <xdr:colOff>123825</xdr:colOff>
          <xdr:row>60</xdr:row>
          <xdr:rowOff>180975</xdr:rowOff>
        </xdr:to>
        <xdr:sp macro="" textlink="">
          <xdr:nvSpPr>
            <xdr:cNvPr id="54165" name="Option Button 10133" hidden="1">
              <a:extLst>
                <a:ext uri="{63B3BB69-23CF-44E3-9099-C40C66FF867C}">
                  <a14:compatExt spid="_x0000_s54165"/>
                </a:ext>
                <a:ext uri="{FF2B5EF4-FFF2-40B4-BE49-F238E27FC236}">
                  <a16:creationId xmlns:a16="http://schemas.microsoft.com/office/drawing/2014/main" id="{00000000-0008-0000-0000-000095D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その他製造業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58</xdr:row>
          <xdr:rowOff>0</xdr:rowOff>
        </xdr:from>
        <xdr:to>
          <xdr:col>7</xdr:col>
          <xdr:colOff>800100</xdr:colOff>
          <xdr:row>59</xdr:row>
          <xdr:rowOff>38100</xdr:rowOff>
        </xdr:to>
        <xdr:sp macro="" textlink="">
          <xdr:nvSpPr>
            <xdr:cNvPr id="54166" name="Option Button 10134" hidden="1">
              <a:extLst>
                <a:ext uri="{63B3BB69-23CF-44E3-9099-C40C66FF867C}">
                  <a14:compatExt spid="_x0000_s54166"/>
                </a:ext>
                <a:ext uri="{FF2B5EF4-FFF2-40B4-BE49-F238E27FC236}">
                  <a16:creationId xmlns:a16="http://schemas.microsoft.com/office/drawing/2014/main" id="{00000000-0008-0000-0000-000096D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保健所・福祉センター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59</xdr:row>
          <xdr:rowOff>171450</xdr:rowOff>
        </xdr:from>
        <xdr:to>
          <xdr:col>4</xdr:col>
          <xdr:colOff>295275</xdr:colOff>
          <xdr:row>60</xdr:row>
          <xdr:rowOff>180975</xdr:rowOff>
        </xdr:to>
        <xdr:sp macro="" textlink="">
          <xdr:nvSpPr>
            <xdr:cNvPr id="54167" name="Option Button 10135" hidden="1">
              <a:extLst>
                <a:ext uri="{63B3BB69-23CF-44E3-9099-C40C66FF867C}">
                  <a14:compatExt spid="_x0000_s54167"/>
                </a:ext>
                <a:ext uri="{FF2B5EF4-FFF2-40B4-BE49-F238E27FC236}">
                  <a16:creationId xmlns:a16="http://schemas.microsoft.com/office/drawing/2014/main" id="{00000000-0008-0000-0000-000097D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58</xdr:row>
          <xdr:rowOff>9525</xdr:rowOff>
        </xdr:from>
        <xdr:to>
          <xdr:col>4</xdr:col>
          <xdr:colOff>714375</xdr:colOff>
          <xdr:row>59</xdr:row>
          <xdr:rowOff>28575</xdr:rowOff>
        </xdr:to>
        <xdr:sp macro="" textlink="">
          <xdr:nvSpPr>
            <xdr:cNvPr id="54169" name="Option Button 10137" hidden="1">
              <a:extLst>
                <a:ext uri="{63B3BB69-23CF-44E3-9099-C40C66FF867C}">
                  <a14:compatExt spid="_x0000_s54169"/>
                </a:ext>
                <a:ext uri="{FF2B5EF4-FFF2-40B4-BE49-F238E27FC236}">
                  <a16:creationId xmlns:a16="http://schemas.microsoft.com/office/drawing/2014/main" id="{00000000-0008-0000-0000-000099D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消防・防犯・防災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59</xdr:row>
          <xdr:rowOff>161925</xdr:rowOff>
        </xdr:from>
        <xdr:to>
          <xdr:col>9</xdr:col>
          <xdr:colOff>352425</xdr:colOff>
          <xdr:row>60</xdr:row>
          <xdr:rowOff>171450</xdr:rowOff>
        </xdr:to>
        <xdr:sp macro="" textlink="">
          <xdr:nvSpPr>
            <xdr:cNvPr id="54171" name="Option Button 10139" hidden="1">
              <a:extLst>
                <a:ext uri="{63B3BB69-23CF-44E3-9099-C40C66FF867C}">
                  <a14:compatExt spid="_x0000_s54171"/>
                </a:ext>
                <a:ext uri="{FF2B5EF4-FFF2-40B4-BE49-F238E27FC236}">
                  <a16:creationId xmlns:a16="http://schemas.microsoft.com/office/drawing/2014/main" id="{00000000-0008-0000-0000-00009BD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58</xdr:row>
          <xdr:rowOff>190500</xdr:rowOff>
        </xdr:from>
        <xdr:to>
          <xdr:col>9</xdr:col>
          <xdr:colOff>0</xdr:colOff>
          <xdr:row>60</xdr:row>
          <xdr:rowOff>0</xdr:rowOff>
        </xdr:to>
        <xdr:sp macro="" textlink="">
          <xdr:nvSpPr>
            <xdr:cNvPr id="56422" name="Option Button 10342" hidden="1">
              <a:extLst>
                <a:ext uri="{63B3BB69-23CF-44E3-9099-C40C66FF867C}">
                  <a14:compatExt spid="_x0000_s56422"/>
                </a:ext>
                <a:ext uri="{FF2B5EF4-FFF2-40B4-BE49-F238E27FC236}">
                  <a16:creationId xmlns:a16="http://schemas.microsoft.com/office/drawing/2014/main" id="{00000000-0008-0000-0000-000066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建築・土木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59</xdr:row>
          <xdr:rowOff>161925</xdr:rowOff>
        </xdr:from>
        <xdr:to>
          <xdr:col>7</xdr:col>
          <xdr:colOff>514350</xdr:colOff>
          <xdr:row>60</xdr:row>
          <xdr:rowOff>180975</xdr:rowOff>
        </xdr:to>
        <xdr:sp macro="" textlink="">
          <xdr:nvSpPr>
            <xdr:cNvPr id="56503" name="Option Button 10423" hidden="1">
              <a:extLst>
                <a:ext uri="{63B3BB69-23CF-44E3-9099-C40C66FF867C}">
                  <a14:compatExt spid="_x0000_s56503"/>
                </a:ext>
                <a:ext uri="{FF2B5EF4-FFF2-40B4-BE49-F238E27FC236}">
                  <a16:creationId xmlns:a16="http://schemas.microsoft.com/office/drawing/2014/main" id="{00000000-0008-0000-0000-0000B7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レンタル・リース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58</xdr:row>
          <xdr:rowOff>190500</xdr:rowOff>
        </xdr:from>
        <xdr:to>
          <xdr:col>10</xdr:col>
          <xdr:colOff>571500</xdr:colOff>
          <xdr:row>60</xdr:row>
          <xdr:rowOff>0</xdr:rowOff>
        </xdr:to>
        <xdr:sp macro="" textlink="">
          <xdr:nvSpPr>
            <xdr:cNvPr id="56744" name="Option Button 10664" hidden="1">
              <a:extLst>
                <a:ext uri="{63B3BB69-23CF-44E3-9099-C40C66FF867C}">
                  <a14:compatExt spid="_x0000_s56744"/>
                </a:ext>
                <a:ext uri="{FF2B5EF4-FFF2-40B4-BE49-F238E27FC236}">
                  <a16:creationId xmlns:a16="http://schemas.microsoft.com/office/drawing/2014/main" id="{00000000-0008-0000-0000-0000A8D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ビル・エレベータ保守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97" Type="http://schemas.openxmlformats.org/officeDocument/2006/relationships/ctrlProp" Target="../ctrlProps/ctrlProp9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V62"/>
  <sheetViews>
    <sheetView tabSelected="1" zoomScaleNormal="100" zoomScaleSheetLayoutView="100" workbookViewId="0"/>
  </sheetViews>
  <sheetFormatPr defaultRowHeight="16.5" customHeight="1" x14ac:dyDescent="0.15"/>
  <cols>
    <col min="1" max="1" width="1.7109375" style="73" customWidth="1"/>
    <col min="2" max="2" width="14" style="73" customWidth="1"/>
    <col min="3" max="3" width="11.28515625" style="73" customWidth="1"/>
    <col min="4" max="4" width="10.85546875" style="73" customWidth="1"/>
    <col min="5" max="5" width="14.5703125" style="73" customWidth="1"/>
    <col min="6" max="6" width="6.7109375" style="73" customWidth="1"/>
    <col min="7" max="7" width="9.42578125" style="73" customWidth="1"/>
    <col min="8" max="8" width="12.7109375" style="73" customWidth="1"/>
    <col min="9" max="10" width="5.7109375" style="73" customWidth="1"/>
    <col min="11" max="11" width="10.28515625" style="73" customWidth="1"/>
    <col min="12" max="12" width="1.7109375" style="74" customWidth="1"/>
    <col min="13" max="13" width="9.140625" style="73"/>
    <col min="14" max="14" width="20.7109375" style="73" customWidth="1"/>
    <col min="15" max="15" width="3.7109375" style="73" customWidth="1"/>
    <col min="16" max="16" width="20.7109375" style="73" customWidth="1"/>
    <col min="17" max="54" width="9.140625" style="73" customWidth="1"/>
    <col min="55" max="61" width="14" style="73" customWidth="1"/>
    <col min="62" max="69" width="12.7109375" style="73" customWidth="1"/>
    <col min="70" max="74" width="10.85546875" style="73" customWidth="1"/>
    <col min="75" max="16384" width="9.140625" style="73"/>
  </cols>
  <sheetData>
    <row r="1" spans="1:74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</row>
    <row r="2" spans="1:74" ht="18" customHeight="1" thickBot="1" x14ac:dyDescent="0.2">
      <c r="A2" s="1"/>
      <c r="B2" s="1"/>
      <c r="C2" s="1"/>
      <c r="D2" s="1"/>
      <c r="E2" s="1"/>
      <c r="F2" s="1"/>
      <c r="G2" s="1"/>
      <c r="H2" s="1"/>
      <c r="I2" s="122" t="s">
        <v>25</v>
      </c>
      <c r="J2" s="122"/>
      <c r="K2" s="122"/>
      <c r="L2" s="2"/>
      <c r="M2" s="1"/>
      <c r="N2" s="1"/>
      <c r="O2" s="1"/>
      <c r="P2" s="1"/>
      <c r="Q2" s="1"/>
    </row>
    <row r="3" spans="1:74" ht="18" customHeight="1" thickTop="1" x14ac:dyDescent="0.15">
      <c r="A3" s="1"/>
      <c r="B3" s="123" t="s">
        <v>17</v>
      </c>
      <c r="C3" s="123"/>
      <c r="D3" s="123"/>
      <c r="E3" s="123"/>
      <c r="F3" s="123"/>
      <c r="G3" s="123"/>
      <c r="H3" s="123"/>
      <c r="I3" s="123"/>
      <c r="J3" s="123"/>
      <c r="K3" s="123"/>
      <c r="L3" s="2"/>
      <c r="M3" s="1"/>
      <c r="N3" s="90" t="s">
        <v>165</v>
      </c>
      <c r="O3" s="91"/>
      <c r="P3" s="92"/>
      <c r="Q3" s="1"/>
    </row>
    <row r="4" spans="1:74" ht="12.7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1"/>
      <c r="N4" s="93"/>
      <c r="O4" s="94"/>
      <c r="P4" s="95"/>
      <c r="Q4" s="1"/>
    </row>
    <row r="5" spans="1:74" ht="15.75" customHeight="1" x14ac:dyDescent="0.15">
      <c r="A5" s="1"/>
      <c r="B5" s="124" t="s">
        <v>18</v>
      </c>
      <c r="C5" s="124"/>
      <c r="D5" s="124"/>
      <c r="E5" s="3" t="s">
        <v>19</v>
      </c>
      <c r="F5" s="6" t="s">
        <v>0</v>
      </c>
      <c r="G5" s="108" t="s">
        <v>127</v>
      </c>
      <c r="H5" s="108"/>
      <c r="I5" s="108"/>
      <c r="J5" s="108"/>
      <c r="K5" s="108"/>
      <c r="L5" s="2"/>
      <c r="M5" s="1"/>
      <c r="N5" s="93" t="s">
        <v>166</v>
      </c>
      <c r="O5" s="96"/>
      <c r="P5" s="97"/>
      <c r="Q5" s="1"/>
    </row>
    <row r="6" spans="1:74" ht="15.75" customHeight="1" x14ac:dyDescent="0.15">
      <c r="A6" s="1"/>
      <c r="B6" s="1"/>
      <c r="C6" s="1"/>
      <c r="D6" s="1"/>
      <c r="E6" s="1"/>
      <c r="F6" s="6" t="s">
        <v>1</v>
      </c>
      <c r="G6" s="108"/>
      <c r="H6" s="108"/>
      <c r="I6" s="108"/>
      <c r="J6" s="108"/>
      <c r="K6" s="108"/>
      <c r="L6" s="2"/>
      <c r="M6" s="1"/>
      <c r="N6" s="98"/>
      <c r="O6" s="96"/>
      <c r="P6" s="97"/>
      <c r="Q6" s="1"/>
    </row>
    <row r="7" spans="1:74" ht="11.25" customHeight="1" x14ac:dyDescent="0.15">
      <c r="A7" s="1"/>
      <c r="B7" s="1"/>
      <c r="C7" s="1"/>
      <c r="D7" s="1"/>
      <c r="E7" s="1"/>
      <c r="F7" s="4" t="s">
        <v>13</v>
      </c>
      <c r="G7" s="1"/>
      <c r="H7" s="6"/>
      <c r="I7" s="6"/>
      <c r="J7" s="6"/>
      <c r="K7" s="1"/>
      <c r="L7" s="2"/>
      <c r="M7" s="1"/>
      <c r="N7" s="98"/>
      <c r="O7" s="96"/>
      <c r="P7" s="97"/>
      <c r="Q7" s="1"/>
      <c r="BC7" s="1" t="s">
        <v>147</v>
      </c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</row>
    <row r="8" spans="1:74" ht="15.75" customHeight="1" x14ac:dyDescent="0.15">
      <c r="A8" s="1"/>
      <c r="B8" s="1"/>
      <c r="C8" s="1"/>
      <c r="D8" s="1"/>
      <c r="E8" s="1"/>
      <c r="F8" s="5" t="s">
        <v>14</v>
      </c>
      <c r="G8" s="108"/>
      <c r="H8" s="108"/>
      <c r="I8" s="6" t="s">
        <v>15</v>
      </c>
      <c r="J8" s="108"/>
      <c r="K8" s="108"/>
      <c r="L8" s="2"/>
      <c r="M8" s="1"/>
      <c r="N8" s="98"/>
      <c r="O8" s="96"/>
      <c r="P8" s="97"/>
      <c r="Q8" s="1"/>
      <c r="BC8" s="1"/>
      <c r="BD8" s="1"/>
      <c r="BE8" s="25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</row>
    <row r="9" spans="1:74" ht="15.75" customHeight="1" thickBot="1" x14ac:dyDescent="0.2">
      <c r="A9" s="1"/>
      <c r="B9" s="1"/>
      <c r="C9" s="1"/>
      <c r="D9" s="1"/>
      <c r="E9" s="1"/>
      <c r="F9" s="1" t="s">
        <v>16</v>
      </c>
      <c r="G9" s="108"/>
      <c r="H9" s="108"/>
      <c r="I9" s="108"/>
      <c r="J9" s="108"/>
      <c r="K9" s="108"/>
      <c r="L9" s="2"/>
      <c r="M9" s="1"/>
      <c r="N9" s="99"/>
      <c r="O9" s="100"/>
      <c r="P9" s="101"/>
      <c r="Q9" s="1"/>
      <c r="BC9" s="26" t="s">
        <v>2</v>
      </c>
      <c r="BD9" s="27"/>
      <c r="BE9" s="27"/>
      <c r="BF9" s="27"/>
      <c r="BG9" s="28"/>
      <c r="BH9" s="27" t="s">
        <v>145</v>
      </c>
      <c r="BI9" s="27"/>
      <c r="BJ9" s="27"/>
      <c r="BK9" s="27"/>
      <c r="BL9" s="28"/>
      <c r="BM9" s="70" t="s">
        <v>146</v>
      </c>
      <c r="BN9" s="26" t="s">
        <v>151</v>
      </c>
      <c r="BO9" s="27"/>
      <c r="BP9" s="27"/>
      <c r="BQ9" s="27"/>
      <c r="BR9" s="27"/>
      <c r="BS9" s="27"/>
      <c r="BT9" s="28"/>
      <c r="BU9" s="27"/>
      <c r="BV9" s="28"/>
    </row>
    <row r="10" spans="1:74" ht="16.5" customHeight="1" thickTop="1" thickBot="1" x14ac:dyDescent="0.2">
      <c r="A10" s="1"/>
      <c r="B10" s="6" t="s">
        <v>20</v>
      </c>
      <c r="C10" s="1"/>
      <c r="D10" s="1"/>
      <c r="E10" s="1"/>
      <c r="F10" s="1"/>
      <c r="G10" s="1"/>
      <c r="H10" s="1"/>
      <c r="I10" s="1"/>
      <c r="J10" s="1"/>
      <c r="K10" s="1"/>
      <c r="L10" s="2"/>
      <c r="M10" s="1"/>
      <c r="N10" s="1"/>
      <c r="O10" s="1"/>
      <c r="P10" s="1"/>
      <c r="Q10" s="1"/>
      <c r="BC10" s="14"/>
      <c r="BD10" s="14"/>
      <c r="BE10" s="29" t="s">
        <v>43</v>
      </c>
      <c r="BF10" s="29" t="s">
        <v>42</v>
      </c>
      <c r="BG10" s="29" t="s">
        <v>41</v>
      </c>
      <c r="BH10" s="14"/>
      <c r="BI10" s="14"/>
      <c r="BJ10" s="29" t="s">
        <v>43</v>
      </c>
      <c r="BK10" s="29" t="s">
        <v>46</v>
      </c>
      <c r="BL10" s="29" t="s">
        <v>47</v>
      </c>
      <c r="BM10" s="1"/>
      <c r="BN10" s="1"/>
      <c r="BO10" s="1"/>
      <c r="BP10" s="1"/>
      <c r="BQ10" s="1"/>
      <c r="BR10" s="72" t="s">
        <v>164</v>
      </c>
      <c r="BS10" s="72" t="s">
        <v>157</v>
      </c>
      <c r="BT10" s="72" t="s">
        <v>158</v>
      </c>
      <c r="BU10" s="72" t="s">
        <v>155</v>
      </c>
      <c r="BV10" s="72" t="s">
        <v>156</v>
      </c>
    </row>
    <row r="11" spans="1:74" ht="16.5" customHeight="1" x14ac:dyDescent="0.15">
      <c r="A11" s="1"/>
      <c r="B11" s="109" t="s">
        <v>2</v>
      </c>
      <c r="C11" s="111" t="s">
        <v>3</v>
      </c>
      <c r="D11" s="112"/>
      <c r="E11" s="113"/>
      <c r="F11" s="114" t="s">
        <v>4</v>
      </c>
      <c r="G11" s="115"/>
      <c r="H11" s="118" t="s">
        <v>24</v>
      </c>
      <c r="I11" s="114" t="s">
        <v>5</v>
      </c>
      <c r="J11" s="115"/>
      <c r="K11" s="120" t="s">
        <v>129</v>
      </c>
      <c r="L11" s="2"/>
      <c r="M11" s="1"/>
      <c r="N11" s="1"/>
      <c r="O11" s="1"/>
      <c r="P11" s="125" t="s">
        <v>45</v>
      </c>
      <c r="Q11" s="1"/>
      <c r="BC11" s="1"/>
      <c r="BD11" s="1"/>
      <c r="BE11" s="31" t="s">
        <v>39</v>
      </c>
      <c r="BF11" s="31" t="s">
        <v>39</v>
      </c>
      <c r="BG11" s="31" t="s">
        <v>39</v>
      </c>
      <c r="BH11" s="1"/>
      <c r="BI11" s="1"/>
      <c r="BJ11" s="107" t="s">
        <v>9</v>
      </c>
      <c r="BK11" s="107" t="s">
        <v>9</v>
      </c>
      <c r="BL11" s="107" t="s">
        <v>9</v>
      </c>
      <c r="BM11" s="1"/>
      <c r="BN11" s="1"/>
      <c r="BO11" s="1"/>
      <c r="BP11" s="1"/>
      <c r="BQ11" s="1"/>
      <c r="BR11" s="105"/>
      <c r="BS11" s="103" t="s">
        <v>160</v>
      </c>
      <c r="BT11" s="103" t="s">
        <v>160</v>
      </c>
      <c r="BU11" s="103" t="s">
        <v>159</v>
      </c>
      <c r="BV11" s="103" t="s">
        <v>159</v>
      </c>
    </row>
    <row r="12" spans="1:74" ht="16.5" customHeight="1" x14ac:dyDescent="0.15">
      <c r="A12" s="1"/>
      <c r="B12" s="110"/>
      <c r="C12" s="12" t="s">
        <v>6</v>
      </c>
      <c r="D12" s="7" t="s">
        <v>7</v>
      </c>
      <c r="E12" s="7" t="s">
        <v>8</v>
      </c>
      <c r="F12" s="116"/>
      <c r="G12" s="117"/>
      <c r="H12" s="119"/>
      <c r="I12" s="116"/>
      <c r="J12" s="117"/>
      <c r="K12" s="121"/>
      <c r="L12" s="2"/>
      <c r="M12" s="1"/>
      <c r="N12" s="1"/>
      <c r="O12" s="1"/>
      <c r="P12" s="125"/>
      <c r="Q12" s="1"/>
      <c r="BC12" s="30" t="s">
        <v>2</v>
      </c>
      <c r="BD12" s="30" t="s">
        <v>130</v>
      </c>
      <c r="BE12" s="31" t="s">
        <v>40</v>
      </c>
      <c r="BF12" s="31" t="s">
        <v>40</v>
      </c>
      <c r="BG12" s="31" t="s">
        <v>40</v>
      </c>
      <c r="BH12" s="30" t="s">
        <v>152</v>
      </c>
      <c r="BI12" s="30" t="s">
        <v>44</v>
      </c>
      <c r="BJ12" s="107"/>
      <c r="BK12" s="107"/>
      <c r="BL12" s="107"/>
      <c r="BM12" s="1"/>
      <c r="BN12" s="71" t="s">
        <v>154</v>
      </c>
      <c r="BO12" s="71" t="s">
        <v>153</v>
      </c>
      <c r="BP12" s="71" t="s">
        <v>152</v>
      </c>
      <c r="BQ12" s="71" t="s">
        <v>44</v>
      </c>
      <c r="BR12" s="102"/>
      <c r="BS12" s="104"/>
      <c r="BT12" s="104"/>
      <c r="BU12" s="104"/>
      <c r="BV12" s="104"/>
    </row>
    <row r="13" spans="1:74" ht="16.5" customHeight="1" x14ac:dyDescent="0.15">
      <c r="A13" s="1"/>
      <c r="B13" s="22" t="s">
        <v>21</v>
      </c>
      <c r="C13" s="126"/>
      <c r="D13" s="128" t="str">
        <f>IF(ISBLANK(C13),"",VLOOKUP(C13,照度計型式承認一覧表!$A$4:$I$30,2,FALSE))</f>
        <v/>
      </c>
      <c r="E13" s="130"/>
      <c r="F13" s="160"/>
      <c r="G13" s="161"/>
      <c r="H13" s="132" t="s">
        <v>9</v>
      </c>
      <c r="I13" s="133"/>
      <c r="J13" s="134"/>
      <c r="K13" s="137"/>
      <c r="L13" s="2"/>
      <c r="M13" s="1"/>
      <c r="N13" s="21"/>
      <c r="O13" s="1"/>
      <c r="P13" s="76"/>
      <c r="Q13" s="1"/>
      <c r="BC13" s="106" t="str">
        <f>IF(ISBLANK(C13),"",VLOOKUP(C13,照度計型式承認一覧表!$A$4:$I$30,3,FALSE))</f>
        <v/>
      </c>
      <c r="BD13" s="139" t="str">
        <f>IF(BC13="","種類_未選択",IF(BC13="アナログ指示式","種類_アナログ指示式","種類_デジタル式"))</f>
        <v>種類_未選択</v>
      </c>
      <c r="BE13" s="1"/>
      <c r="BF13" s="1"/>
      <c r="BG13" s="1"/>
      <c r="BH13" s="106">
        <v>0</v>
      </c>
      <c r="BI13" s="106" t="str">
        <f>IF(OR(ISBLANK(C13),BH13=0),"新修_未選択",IF(BH13=1,"新修_新品","新修_修理品"))</f>
        <v>新修_未選択</v>
      </c>
      <c r="BJ13" s="1"/>
      <c r="BK13" s="1"/>
      <c r="BL13" s="1"/>
      <c r="BM13" s="107" t="b">
        <f>IF(C13="第E-1-1号","製造者_E_1_1",
IF(C13="第E-2号","製造者_E_2",
IF(C13="第E-3号","製造者_E_3",
IF(C13="第E-4号","製造者_E_4",
IF(C13="第E-5号","製造者_E_5",
IF(C13="第E-6号","製造者_E_6",
IF(C13="第E-7号","製造者_E_7",
IF(C13="第E-8号","製造者_E_8",
IF(C13="第E-9号","製造者_E_9",
IF(C13="第E-10号","製造者_E_10",
IF(C13="第E-11号","製造者_E_11",
IF(C13="第E-12号","製造者_E_12",
IF(C13="第E-13号","製造者_E_13",
IF(C13="第E-14号","製造者_E_14",
IF(C13="第E-14-1号","製造者_E_14_1",
IF(C13="第E-15号","製造者_E_15",
IF(C13="第EE061号","製造者_EE061",
IF(C13="第EE071号","製造者_EE071",
IF(C13="第EE111号","製造者_EE111",
IF(C13="第EE112号","製造者_EE112",
IF(C13="第EE121号","製造者_EE121",
IF(C13="第EE122号","製造者_EE122",
IF(C13="第EE131号","製造者_EE131",
IF(C13="第EE132号","製造者_EE132",
IF(C13="第EE133号","製造者_EE133",
IF(C13="第EE141号","製造者_EE141",
IF(C13="第EE181号","製造者_EE181")))))))))))))))))))))))))))</f>
        <v>0</v>
      </c>
      <c r="BN13" s="31" t="str">
        <f>IF(C13="第EE131号","51013",IF(C13="第EE181号","FT3424","選択不要"))</f>
        <v>選択不要</v>
      </c>
      <c r="BO13" s="107" t="str">
        <f>IF(BN13="選択不要","表示不要","要表示")</f>
        <v>表示不要</v>
      </c>
      <c r="BP13" s="106">
        <v>0</v>
      </c>
      <c r="BQ13" s="102" t="str">
        <f>IF(OR(BP13=0,BN13="選択不要"),"型の記号_選択不要時01",IF(BP13=1,"型の記号_"&amp;BN13,"型の記号_"&amp;BN14))</f>
        <v>型の記号_選択不要時01</v>
      </c>
      <c r="BR13" s="102" t="str">
        <f>IF(ISBLANK(C13),"",VLOOKUP(C13,照度計型式承認一覧表!$A$4:$I$30,2,FALSE))</f>
        <v/>
      </c>
      <c r="BS13" s="1"/>
      <c r="BT13" s="1"/>
      <c r="BU13" s="1"/>
      <c r="BV13" s="1"/>
    </row>
    <row r="14" spans="1:74" ht="16.5" customHeight="1" x14ac:dyDescent="0.15">
      <c r="A14" s="1"/>
      <c r="B14" s="23" t="s">
        <v>22</v>
      </c>
      <c r="C14" s="127"/>
      <c r="D14" s="129"/>
      <c r="E14" s="131"/>
      <c r="F14" s="162"/>
      <c r="G14" s="163"/>
      <c r="H14" s="132"/>
      <c r="I14" s="135"/>
      <c r="J14" s="136"/>
      <c r="K14" s="138"/>
      <c r="L14" s="2" t="str">
        <f>IF(J13="","","受付番号欄は入力しないで下さい。")</f>
        <v/>
      </c>
      <c r="M14" s="1"/>
      <c r="N14" s="21"/>
      <c r="O14" s="1"/>
      <c r="P14" s="76"/>
      <c r="Q14" s="1"/>
      <c r="BC14" s="106"/>
      <c r="BD14" s="139"/>
      <c r="BE14" s="1"/>
      <c r="BF14" s="1"/>
      <c r="BG14" s="1"/>
      <c r="BH14" s="106"/>
      <c r="BI14" s="106"/>
      <c r="BJ14" s="1"/>
      <c r="BK14" s="1"/>
      <c r="BL14" s="1"/>
      <c r="BM14" s="107"/>
      <c r="BN14" s="31" t="str">
        <f>IF(C13="第EE131号","51022",IF(C13="第EE181号","FT3425","選択不要"))</f>
        <v>選択不要</v>
      </c>
      <c r="BO14" s="107"/>
      <c r="BP14" s="106"/>
      <c r="BQ14" s="102"/>
      <c r="BR14" s="102"/>
      <c r="BS14" s="1"/>
      <c r="BT14" s="1"/>
      <c r="BU14" s="1"/>
      <c r="BV14" s="1"/>
    </row>
    <row r="15" spans="1:74" ht="16.5" customHeight="1" x14ac:dyDescent="0.15">
      <c r="A15" s="1"/>
      <c r="B15" s="22" t="s">
        <v>21</v>
      </c>
      <c r="C15" s="126"/>
      <c r="D15" s="128" t="str">
        <f>IF(ISBLANK(C15),"",VLOOKUP(C15,照度計型式承認一覧表!$A$4:$I$30,2,FALSE))</f>
        <v/>
      </c>
      <c r="E15" s="130"/>
      <c r="F15" s="160"/>
      <c r="G15" s="161"/>
      <c r="H15" s="132" t="s">
        <v>9</v>
      </c>
      <c r="I15" s="133"/>
      <c r="J15" s="134"/>
      <c r="K15" s="137"/>
      <c r="L15" s="2"/>
      <c r="M15" s="1"/>
      <c r="N15" s="21"/>
      <c r="O15" s="1"/>
      <c r="P15" s="76"/>
      <c r="Q15" s="1"/>
      <c r="BC15" s="106" t="str">
        <f>IF(ISBLANK(C15),"",VLOOKUP(C15,照度計型式承認一覧表!$A$4:$I$30,3,FALSE))</f>
        <v/>
      </c>
      <c r="BD15" s="139" t="str">
        <f t="shared" ref="BD15" si="0">IF(BC15="","種類_未選択",IF(BC15="アナログ指示式","種類_アナログ指示式","種類_デジタル式"))</f>
        <v>種類_未選択</v>
      </c>
      <c r="BE15" s="1"/>
      <c r="BF15" s="1"/>
      <c r="BG15" s="1"/>
      <c r="BH15" s="106">
        <v>0</v>
      </c>
      <c r="BI15" s="106" t="str">
        <f t="shared" ref="BI15" si="1">IF(OR(ISBLANK(C15),BH15=0),"新修_未選択",IF(BH15=1,"新修_新品","新修_修理品"))</f>
        <v>新修_未選択</v>
      </c>
      <c r="BJ15" s="1"/>
      <c r="BK15" s="1"/>
      <c r="BL15" s="1"/>
      <c r="BM15" s="107" t="b">
        <f>IF(C15="第E-1-1号","製造者_E_1_1",
IF(C15="第E-2号","製造者_E_2",
IF(C15="第E-3号","製造者_E_3",
IF(C15="第E-4号","製造者_E_4",
IF(C15="第E-5号","製造者_E_5",
IF(C15="第E-6号","製造者_E_6",
IF(C15="第E-7号","製造者_E_7",
IF(C15="第E-8号","製造者_E_8",
IF(C15="第E-9号","製造者_E_9",
IF(C15="第E-10号","製造者_E_10",
IF(C15="第E-11号","製造者_E_11",
IF(C15="第E-12号","製造者_E_12",
IF(C15="第E-13号","製造者_E_13",
IF(C15="第E-14号","製造者_E_14",
IF(C15="第E-14-1号","製造者_E_14_1",
IF(C15="第E-15号","製造者_E_15",
IF(C15="第EE061号","製造者_EE061",
IF(C15="第EE071号","製造者_EE071",
IF(C15="第EE111号","製造者_EE111",
IF(C15="第EE112号","製造者_EE112",
IF(C15="第EE121号","製造者_EE121",
IF(C15="第EE122号","製造者_EE122",
IF(C15="第EE131号","製造者_EE131",
IF(C15="第EE132号","製造者_EE132",
IF(C15="第EE133号","製造者_EE133",
IF(C15="第EE141号","製造者_EE141",
IF(C15="第EE181号","製造者_EE181")))))))))))))))))))))))))))</f>
        <v>0</v>
      </c>
      <c r="BN15" s="31" t="str">
        <f>IF(C15="第EE131号","51013",IF(C15="第EE181号","FT3424","選択不要"))</f>
        <v>選択不要</v>
      </c>
      <c r="BO15" s="107" t="str">
        <f>IF(BN15="選択不要","表示不要","要表示")</f>
        <v>表示不要</v>
      </c>
      <c r="BP15" s="106">
        <v>0</v>
      </c>
      <c r="BQ15" s="102" t="str">
        <f>IF(OR(BP15=0,BN15="選択不要"),"型の記号_選択不要時02",IF(BP15=1,"型の記号_"&amp;BN15,"型の記号_"&amp;BN16))</f>
        <v>型の記号_選択不要時02</v>
      </c>
      <c r="BR15" s="102" t="str">
        <f>IF(ISBLANK(C15),"",VLOOKUP(C15,照度計型式承認一覧表!$A$4:$I$30,2,FALSE))</f>
        <v/>
      </c>
      <c r="BS15" s="1"/>
      <c r="BT15" s="1"/>
      <c r="BU15" s="1"/>
      <c r="BV15" s="1"/>
    </row>
    <row r="16" spans="1:74" ht="16.5" customHeight="1" x14ac:dyDescent="0.15">
      <c r="A16" s="1"/>
      <c r="B16" s="23" t="s">
        <v>22</v>
      </c>
      <c r="C16" s="127"/>
      <c r="D16" s="129"/>
      <c r="E16" s="131"/>
      <c r="F16" s="162"/>
      <c r="G16" s="163"/>
      <c r="H16" s="132"/>
      <c r="I16" s="135"/>
      <c r="J16" s="136"/>
      <c r="K16" s="138"/>
      <c r="L16" s="2" t="str">
        <f>IF(J15="","","受付番号欄は入力しないで下さい。")</f>
        <v/>
      </c>
      <c r="M16" s="1"/>
      <c r="N16" s="21"/>
      <c r="O16" s="1"/>
      <c r="P16" s="76"/>
      <c r="Q16" s="1"/>
      <c r="BC16" s="106"/>
      <c r="BD16" s="139"/>
      <c r="BE16" s="1"/>
      <c r="BF16" s="1"/>
      <c r="BG16" s="1"/>
      <c r="BH16" s="106"/>
      <c r="BI16" s="106"/>
      <c r="BJ16" s="1"/>
      <c r="BK16" s="1"/>
      <c r="BL16" s="1"/>
      <c r="BM16" s="107"/>
      <c r="BN16" s="31" t="str">
        <f>IF(C15="第EE131号","51022",IF(C15="第EE181号","FT3425","選択不要"))</f>
        <v>選択不要</v>
      </c>
      <c r="BO16" s="107"/>
      <c r="BP16" s="106"/>
      <c r="BQ16" s="102"/>
      <c r="BR16" s="102"/>
      <c r="BS16" s="1"/>
      <c r="BT16" s="1"/>
      <c r="BU16" s="1"/>
      <c r="BV16" s="1"/>
    </row>
    <row r="17" spans="1:74" ht="16.5" customHeight="1" x14ac:dyDescent="0.15">
      <c r="A17" s="1"/>
      <c r="B17" s="22" t="s">
        <v>21</v>
      </c>
      <c r="C17" s="126"/>
      <c r="D17" s="128" t="str">
        <f>IF(ISBLANK(C17),"",VLOOKUP(C17,照度計型式承認一覧表!$A$4:$I$30,2,FALSE))</f>
        <v/>
      </c>
      <c r="E17" s="130"/>
      <c r="F17" s="160"/>
      <c r="G17" s="161"/>
      <c r="H17" s="132" t="s">
        <v>9</v>
      </c>
      <c r="I17" s="133"/>
      <c r="J17" s="134"/>
      <c r="K17" s="137"/>
      <c r="L17" s="2"/>
      <c r="M17" s="1"/>
      <c r="N17" s="21"/>
      <c r="O17" s="1"/>
      <c r="P17" s="76"/>
      <c r="Q17" s="1"/>
      <c r="BC17" s="106" t="str">
        <f>IF(ISBLANK(C17),"",VLOOKUP(C17,照度計型式承認一覧表!$A$4:$I$30,3,FALSE))</f>
        <v/>
      </c>
      <c r="BD17" s="139" t="str">
        <f t="shared" ref="BD17" si="2">IF(BC17="","種類_未選択",IF(BC17="アナログ指示式","種類_アナログ指示式","種類_デジタル式"))</f>
        <v>種類_未選択</v>
      </c>
      <c r="BE17" s="1"/>
      <c r="BF17" s="1"/>
      <c r="BG17" s="1"/>
      <c r="BH17" s="106">
        <v>0</v>
      </c>
      <c r="BI17" s="106" t="str">
        <f t="shared" ref="BI17" si="3">IF(OR(ISBLANK(C17),BH17=0),"新修_未選択",IF(BH17=1,"新修_新品","新修_修理品"))</f>
        <v>新修_未選択</v>
      </c>
      <c r="BJ17" s="1"/>
      <c r="BK17" s="1"/>
      <c r="BL17" s="1"/>
      <c r="BM17" s="107" t="b">
        <f>IF(C17="第E-1-1号","製造者_E_1_1",
IF(C17="第E-2号","製造者_E_2",
IF(C17="第E-3号","製造者_E_3",
IF(C17="第E-4号","製造者_E_4",
IF(C17="第E-5号","製造者_E_5",
IF(C17="第E-6号","製造者_E_6",
IF(C17="第E-7号","製造者_E_7",
IF(C17="第E-8号","製造者_E_8",
IF(C17="第E-9号","製造者_E_9",
IF(C17="第E-10号","製造者_E_10",
IF(C17="第E-11号","製造者_E_11",
IF(C17="第E-12号","製造者_E_12",
IF(C17="第E-13号","製造者_E_13",
IF(C17="第E-14号","製造者_E_14",
IF(C17="第E-14-1号","製造者_E_14_1",
IF(C17="第E-15号","製造者_E_15",
IF(C17="第EE061号","製造者_EE061",
IF(C17="第EE071号","製造者_EE071",
IF(C17="第EE111号","製造者_EE111",
IF(C17="第EE112号","製造者_EE112",
IF(C17="第EE121号","製造者_EE121",
IF(C17="第EE122号","製造者_EE122",
IF(C17="第EE131号","製造者_EE131",
IF(C17="第EE132号","製造者_EE132",
IF(C17="第EE133号","製造者_EE133",
IF(C17="第EE141号","製造者_EE141",
IF(C17="第EE181号","製造者_EE181")))))))))))))))))))))))))))</f>
        <v>0</v>
      </c>
      <c r="BN17" s="31" t="str">
        <f>IF(C17="第EE131号","51013",IF(C17="第EE181号","FT3424","選択不要"))</f>
        <v>選択不要</v>
      </c>
      <c r="BO17" s="107" t="str">
        <f>IF(BN17="選択不要","表示不要","要表示")</f>
        <v>表示不要</v>
      </c>
      <c r="BP17" s="106">
        <v>0</v>
      </c>
      <c r="BQ17" s="102" t="str">
        <f>IF(OR(BP17=0,BN17="選択不要"),"型の記号_選択不要時03",IF(BP17=1,"型の記号_"&amp;BN17,"型の記号_"&amp;BN18))</f>
        <v>型の記号_選択不要時03</v>
      </c>
      <c r="BR17" s="102" t="str">
        <f>IF(ISBLANK(C17),"",VLOOKUP(C17,照度計型式承認一覧表!$A$4:$I$30,2,FALSE))</f>
        <v/>
      </c>
      <c r="BS17" s="1"/>
      <c r="BT17" s="1"/>
      <c r="BU17" s="1"/>
      <c r="BV17" s="1"/>
    </row>
    <row r="18" spans="1:74" ht="16.5" customHeight="1" x14ac:dyDescent="0.15">
      <c r="A18" s="1"/>
      <c r="B18" s="24" t="s">
        <v>22</v>
      </c>
      <c r="C18" s="127"/>
      <c r="D18" s="129"/>
      <c r="E18" s="131"/>
      <c r="F18" s="162"/>
      <c r="G18" s="163"/>
      <c r="H18" s="132"/>
      <c r="I18" s="135"/>
      <c r="J18" s="136"/>
      <c r="K18" s="138"/>
      <c r="L18" s="2" t="str">
        <f>IF(J17="","","受付番号欄は入力しないで下さい。")</f>
        <v/>
      </c>
      <c r="M18" s="1"/>
      <c r="N18" s="21"/>
      <c r="O18" s="1"/>
      <c r="P18" s="76"/>
      <c r="Q18" s="1"/>
      <c r="BC18" s="106"/>
      <c r="BD18" s="139"/>
      <c r="BE18" s="1"/>
      <c r="BF18" s="1"/>
      <c r="BG18" s="1"/>
      <c r="BH18" s="106"/>
      <c r="BI18" s="106"/>
      <c r="BJ18" s="1"/>
      <c r="BK18" s="1"/>
      <c r="BL18" s="1"/>
      <c r="BM18" s="107"/>
      <c r="BN18" s="31" t="str">
        <f>IF(C17="第EE131号","51022",IF(C17="第EE181号","FT3425","選択不要"))</f>
        <v>選択不要</v>
      </c>
      <c r="BO18" s="107"/>
      <c r="BP18" s="106"/>
      <c r="BQ18" s="102"/>
      <c r="BR18" s="102"/>
      <c r="BS18" s="1"/>
      <c r="BT18" s="1"/>
      <c r="BU18" s="1"/>
      <c r="BV18" s="1"/>
    </row>
    <row r="19" spans="1:74" ht="16.5" customHeight="1" x14ac:dyDescent="0.15">
      <c r="A19" s="1"/>
      <c r="B19" s="22" t="s">
        <v>21</v>
      </c>
      <c r="C19" s="126"/>
      <c r="D19" s="128" t="str">
        <f>IF(ISBLANK(C19),"",VLOOKUP(C19,照度計型式承認一覧表!$A$4:$I$30,2,FALSE))</f>
        <v/>
      </c>
      <c r="E19" s="130"/>
      <c r="F19" s="160"/>
      <c r="G19" s="161"/>
      <c r="H19" s="132" t="s">
        <v>9</v>
      </c>
      <c r="I19" s="133"/>
      <c r="J19" s="134"/>
      <c r="K19" s="137"/>
      <c r="L19" s="2"/>
      <c r="M19" s="1"/>
      <c r="N19" s="21"/>
      <c r="O19" s="1"/>
      <c r="P19" s="76"/>
      <c r="Q19" s="1"/>
      <c r="BC19" s="106" t="str">
        <f>IF(ISBLANK(C19),"",VLOOKUP(C19,照度計型式承認一覧表!$A$4:$I$30,3,FALSE))</f>
        <v/>
      </c>
      <c r="BD19" s="139" t="str">
        <f t="shared" ref="BD19" si="4">IF(BC19="","種類_未選択",IF(BC19="アナログ指示式","種類_アナログ指示式","種類_デジタル式"))</f>
        <v>種類_未選択</v>
      </c>
      <c r="BE19" s="1"/>
      <c r="BF19" s="1"/>
      <c r="BG19" s="1"/>
      <c r="BH19" s="106">
        <v>0</v>
      </c>
      <c r="BI19" s="106" t="str">
        <f t="shared" ref="BI19" si="5">IF(OR(ISBLANK(C19),BH19=0),"新修_未選択",IF(BH19=1,"新修_新品","新修_修理品"))</f>
        <v>新修_未選択</v>
      </c>
      <c r="BJ19" s="1"/>
      <c r="BK19" s="1"/>
      <c r="BL19" s="1"/>
      <c r="BM19" s="107" t="b">
        <f>IF(C19="第E-1-1号","製造者_E_1_1",
IF(C19="第E-2号","製造者_E_2",
IF(C19="第E-3号","製造者_E_3",
IF(C19="第E-4号","製造者_E_4",
IF(C19="第E-5号","製造者_E_5",
IF(C19="第E-6号","製造者_E_6",
IF(C19="第E-7号","製造者_E_7",
IF(C19="第E-8号","製造者_E_8",
IF(C19="第E-9号","製造者_E_9",
IF(C19="第E-10号","製造者_E_10",
IF(C19="第E-11号","製造者_E_11",
IF(C19="第E-12号","製造者_E_12",
IF(C19="第E-13号","製造者_E_13",
IF(C19="第E-14号","製造者_E_14",
IF(C19="第E-14-1号","製造者_E_14_1",
IF(C19="第E-15号","製造者_E_15",
IF(C19="第EE061号","製造者_EE061",
IF(C19="第EE071号","製造者_EE071",
IF(C19="第EE111号","製造者_EE111",
IF(C19="第EE112号","製造者_EE112",
IF(C19="第EE121号","製造者_EE121",
IF(C19="第EE122号","製造者_EE122",
IF(C19="第EE131号","製造者_EE131",
IF(C19="第EE132号","製造者_EE132",
IF(C19="第EE133号","製造者_EE133",
IF(C19="第EE141号","製造者_EE141",
IF(C19="第EE181号","製造者_EE181")))))))))))))))))))))))))))</f>
        <v>0</v>
      </c>
      <c r="BN19" s="31" t="str">
        <f>IF(C19="第EE131号","51013",IF(C19="第EE181号","FT3424","選択不要"))</f>
        <v>選択不要</v>
      </c>
      <c r="BO19" s="107" t="str">
        <f>IF(BN19="選択不要","表示不要","要表示")</f>
        <v>表示不要</v>
      </c>
      <c r="BP19" s="106">
        <v>0</v>
      </c>
      <c r="BQ19" s="102" t="str">
        <f>IF(OR(BP19=0,BN19="選択不要"),"型の記号_選択不要時04",IF(BP19=1,"型の記号_"&amp;BN19,"型の記号_"&amp;BN20))</f>
        <v>型の記号_選択不要時04</v>
      </c>
      <c r="BR19" s="102" t="str">
        <f>IF(ISBLANK(C19),"",VLOOKUP(C19,照度計型式承認一覧表!$A$4:$I$30,2,FALSE))</f>
        <v/>
      </c>
      <c r="BS19" s="1"/>
      <c r="BT19" s="1"/>
      <c r="BU19" s="1"/>
      <c r="BV19" s="1"/>
    </row>
    <row r="20" spans="1:74" ht="16.5" customHeight="1" x14ac:dyDescent="0.15">
      <c r="A20" s="1"/>
      <c r="B20" s="23" t="s">
        <v>22</v>
      </c>
      <c r="C20" s="127"/>
      <c r="D20" s="129"/>
      <c r="E20" s="131"/>
      <c r="F20" s="162"/>
      <c r="G20" s="163"/>
      <c r="H20" s="132"/>
      <c r="I20" s="135"/>
      <c r="J20" s="136"/>
      <c r="K20" s="138"/>
      <c r="L20" s="2" t="str">
        <f>IF(J19="","","受付番号欄は入力しないで下さい。")</f>
        <v/>
      </c>
      <c r="M20" s="1"/>
      <c r="N20" s="21"/>
      <c r="O20" s="1"/>
      <c r="P20" s="76"/>
      <c r="Q20" s="1"/>
      <c r="BC20" s="106"/>
      <c r="BD20" s="139"/>
      <c r="BE20" s="1"/>
      <c r="BF20" s="1"/>
      <c r="BG20" s="1"/>
      <c r="BH20" s="106"/>
      <c r="BI20" s="106"/>
      <c r="BJ20" s="1"/>
      <c r="BK20" s="1"/>
      <c r="BL20" s="1"/>
      <c r="BM20" s="107"/>
      <c r="BN20" s="31" t="str">
        <f>IF(C19="第EE131号","51022",IF(C19="第EE181号","FT3425","選択不要"))</f>
        <v>選択不要</v>
      </c>
      <c r="BO20" s="107"/>
      <c r="BP20" s="106"/>
      <c r="BQ20" s="102"/>
      <c r="BR20" s="102"/>
      <c r="BS20" s="1"/>
      <c r="BT20" s="1"/>
      <c r="BU20" s="1"/>
      <c r="BV20" s="1"/>
    </row>
    <row r="21" spans="1:74" ht="16.5" customHeight="1" x14ac:dyDescent="0.15">
      <c r="A21" s="1"/>
      <c r="B21" s="22" t="s">
        <v>21</v>
      </c>
      <c r="C21" s="126"/>
      <c r="D21" s="128" t="str">
        <f>IF(ISBLANK(C21),"",VLOOKUP(C21,照度計型式承認一覧表!$A$4:$I$30,2,FALSE))</f>
        <v/>
      </c>
      <c r="E21" s="130"/>
      <c r="F21" s="160"/>
      <c r="G21" s="161"/>
      <c r="H21" s="132" t="s">
        <v>9</v>
      </c>
      <c r="I21" s="133"/>
      <c r="J21" s="134"/>
      <c r="K21" s="137"/>
      <c r="L21" s="2"/>
      <c r="M21" s="1"/>
      <c r="N21" s="21"/>
      <c r="O21" s="1"/>
      <c r="P21" s="76"/>
      <c r="Q21" s="1"/>
      <c r="BC21" s="106" t="str">
        <f>IF(ISBLANK(C21),"",VLOOKUP(C21,照度計型式承認一覧表!$A$4:$I$30,3,FALSE))</f>
        <v/>
      </c>
      <c r="BD21" s="139" t="str">
        <f t="shared" ref="BD21" si="6">IF(BC21="","種類_未選択",IF(BC21="アナログ指示式","種類_アナログ指示式","種類_デジタル式"))</f>
        <v>種類_未選択</v>
      </c>
      <c r="BE21" s="1"/>
      <c r="BF21" s="1"/>
      <c r="BG21" s="1"/>
      <c r="BH21" s="106">
        <v>0</v>
      </c>
      <c r="BI21" s="106" t="str">
        <f t="shared" ref="BI21" si="7">IF(OR(ISBLANK(C21),BH21=0),"新修_未選択",IF(BH21=1,"新修_新品","新修_修理品"))</f>
        <v>新修_未選択</v>
      </c>
      <c r="BJ21" s="1"/>
      <c r="BK21" s="1"/>
      <c r="BL21" s="1"/>
      <c r="BM21" s="107" t="b">
        <f>IF(C21="第E-1-1号","製造者_E_1_1",
IF(C21="第E-2号","製造者_E_2",
IF(C21="第E-3号","製造者_E_3",
IF(C21="第E-4号","製造者_E_4",
IF(C21="第E-5号","製造者_E_5",
IF(C21="第E-6号","製造者_E_6",
IF(C21="第E-7号","製造者_E_7",
IF(C21="第E-8号","製造者_E_8",
IF(C21="第E-9号","製造者_E_9",
IF(C21="第E-10号","製造者_E_10",
IF(C21="第E-11号","製造者_E_11",
IF(C21="第E-12号","製造者_E_12",
IF(C21="第E-13号","製造者_E_13",
IF(C21="第E-14号","製造者_E_14",
IF(C21="第E-14-1号","製造者_E_14_1",
IF(C21="第E-15号","製造者_E_15",
IF(C21="第EE061号","製造者_EE061",
IF(C21="第EE071号","製造者_EE071",
IF(C21="第EE111号","製造者_EE111",
IF(C21="第EE112号","製造者_EE112",
IF(C21="第EE121号","製造者_EE121",
IF(C21="第EE122号","製造者_EE122",
IF(C21="第EE131号","製造者_EE131",
IF(C21="第EE132号","製造者_EE132",
IF(C21="第EE133号","製造者_EE133",
IF(C21="第EE141号","製造者_EE141",
IF(C21="第EE181号","製造者_EE181")))))))))))))))))))))))))))</f>
        <v>0</v>
      </c>
      <c r="BN21" s="31" t="str">
        <f>IF(C21="第EE131号","51013",IF(C21="第EE181号","FT3424","選択不要"))</f>
        <v>選択不要</v>
      </c>
      <c r="BO21" s="107" t="str">
        <f>IF(BN21="選択不要","表示不要","要表示")</f>
        <v>表示不要</v>
      </c>
      <c r="BP21" s="106">
        <v>0</v>
      </c>
      <c r="BQ21" s="102" t="str">
        <f>IF(OR(BP21=0,BN21="選択不要"),"型の記号_選択不要時05",IF(BP21=1,"型の記号_"&amp;BN21,"型の記号_"&amp;BN22))</f>
        <v>型の記号_選択不要時05</v>
      </c>
      <c r="BR21" s="102" t="str">
        <f>IF(ISBLANK(C21),"",VLOOKUP(C21,照度計型式承認一覧表!$A$4:$I$30,2,FALSE))</f>
        <v/>
      </c>
      <c r="BS21" s="1"/>
      <c r="BT21" s="1"/>
      <c r="BU21" s="1"/>
      <c r="BV21" s="1"/>
    </row>
    <row r="22" spans="1:74" ht="16.5" customHeight="1" x14ac:dyDescent="0.15">
      <c r="A22" s="1"/>
      <c r="B22" s="23" t="s">
        <v>22</v>
      </c>
      <c r="C22" s="127"/>
      <c r="D22" s="129"/>
      <c r="E22" s="131"/>
      <c r="F22" s="162"/>
      <c r="G22" s="163"/>
      <c r="H22" s="132"/>
      <c r="I22" s="135"/>
      <c r="J22" s="136"/>
      <c r="K22" s="138"/>
      <c r="L22" s="2" t="str">
        <f>IF(J21="","","受付番号欄は入力しないで下さい。")</f>
        <v/>
      </c>
      <c r="M22" s="1"/>
      <c r="N22" s="21"/>
      <c r="O22" s="1"/>
      <c r="P22" s="76"/>
      <c r="Q22" s="1"/>
      <c r="BC22" s="106"/>
      <c r="BD22" s="139"/>
      <c r="BE22" s="1"/>
      <c r="BF22" s="1"/>
      <c r="BG22" s="1"/>
      <c r="BH22" s="106"/>
      <c r="BI22" s="106"/>
      <c r="BJ22" s="1"/>
      <c r="BK22" s="1"/>
      <c r="BL22" s="1"/>
      <c r="BM22" s="107"/>
      <c r="BN22" s="31" t="str">
        <f>IF(C21="第EE131号","51022",IF(C21="第EE181号","FT3425","選択不要"))</f>
        <v>選択不要</v>
      </c>
      <c r="BO22" s="107"/>
      <c r="BP22" s="106"/>
      <c r="BQ22" s="102"/>
      <c r="BR22" s="102"/>
      <c r="BS22" s="1"/>
      <c r="BT22" s="1"/>
      <c r="BU22" s="1"/>
      <c r="BV22" s="1"/>
    </row>
    <row r="23" spans="1:74" ht="16.5" customHeight="1" x14ac:dyDescent="0.15">
      <c r="A23" s="1"/>
      <c r="B23" s="22" t="s">
        <v>21</v>
      </c>
      <c r="C23" s="126"/>
      <c r="D23" s="128" t="str">
        <f>IF(ISBLANK(C23),"",VLOOKUP(C23,照度計型式承認一覧表!$A$4:$I$30,2,FALSE))</f>
        <v/>
      </c>
      <c r="E23" s="130"/>
      <c r="F23" s="160"/>
      <c r="G23" s="161"/>
      <c r="H23" s="132" t="s">
        <v>9</v>
      </c>
      <c r="I23" s="133"/>
      <c r="J23" s="134"/>
      <c r="K23" s="137"/>
      <c r="L23" s="2"/>
      <c r="M23" s="1"/>
      <c r="N23" s="21"/>
      <c r="O23" s="1"/>
      <c r="P23" s="76"/>
      <c r="Q23" s="1"/>
      <c r="BC23" s="106" t="str">
        <f>IF(ISBLANK(C23),"",VLOOKUP(C23,照度計型式承認一覧表!$A$4:$I$30,3,FALSE))</f>
        <v/>
      </c>
      <c r="BD23" s="139" t="str">
        <f t="shared" ref="BD23" si="8">IF(BC23="","種類_未選択",IF(BC23="アナログ指示式","種類_アナログ指示式","種類_デジタル式"))</f>
        <v>種類_未選択</v>
      </c>
      <c r="BE23" s="1"/>
      <c r="BF23" s="1"/>
      <c r="BG23" s="1"/>
      <c r="BH23" s="106">
        <v>0</v>
      </c>
      <c r="BI23" s="106" t="str">
        <f t="shared" ref="BI23" si="9">IF(OR(ISBLANK(C23),BH23=0),"新修_未選択",IF(BH23=1,"新修_新品","新修_修理品"))</f>
        <v>新修_未選択</v>
      </c>
      <c r="BJ23" s="1"/>
      <c r="BK23" s="1"/>
      <c r="BL23" s="1"/>
      <c r="BM23" s="107" t="b">
        <f>IF(C23="第E-1-1号","製造者_E_1_1",
IF(C23="第E-2号","製造者_E_2",
IF(C23="第E-3号","製造者_E_3",
IF(C23="第E-4号","製造者_E_4",
IF(C23="第E-5号","製造者_E_5",
IF(C23="第E-6号","製造者_E_6",
IF(C23="第E-7号","製造者_E_7",
IF(C23="第E-8号","製造者_E_8",
IF(C23="第E-9号","製造者_E_9",
IF(C23="第E-10号","製造者_E_10",
IF(C23="第E-11号","製造者_E_11",
IF(C23="第E-12号","製造者_E_12",
IF(C23="第E-13号","製造者_E_13",
IF(C23="第E-14号","製造者_E_14",
IF(C23="第E-14-1号","製造者_E_14_1",
IF(C23="第E-15号","製造者_E_15",
IF(C23="第EE061号","製造者_EE061",
IF(C23="第EE071号","製造者_EE071",
IF(C23="第EE111号","製造者_EE111",
IF(C23="第EE112号","製造者_EE112",
IF(C23="第EE121号","製造者_EE121",
IF(C23="第EE122号","製造者_EE122",
IF(C23="第EE131号","製造者_EE131",
IF(C23="第EE132号","製造者_EE132",
IF(C23="第EE133号","製造者_EE133",
IF(C23="第EE141号","製造者_EE141",
IF(C23="第EE181号","製造者_EE181")))))))))))))))))))))))))))</f>
        <v>0</v>
      </c>
      <c r="BN23" s="31" t="str">
        <f>IF(C23="第EE131号","51013",IF(C23="第EE181号","FT3424","選択不要"))</f>
        <v>選択不要</v>
      </c>
      <c r="BO23" s="107" t="str">
        <f>IF(BN23="選択不要","表示不要","要表示")</f>
        <v>表示不要</v>
      </c>
      <c r="BP23" s="106">
        <v>0</v>
      </c>
      <c r="BQ23" s="102" t="str">
        <f>IF(OR(BP23=0,BN23="選択不要"),"型の記号_選択不要時06",IF(BP23=1,"型の記号_"&amp;BN23,"型の記号_"&amp;BN24))</f>
        <v>型の記号_選択不要時06</v>
      </c>
      <c r="BR23" s="102" t="str">
        <f>IF(ISBLANK(C23),"",VLOOKUP(C23,照度計型式承認一覧表!$A$4:$I$30,2,FALSE))</f>
        <v/>
      </c>
      <c r="BS23" s="1"/>
      <c r="BT23" s="1"/>
      <c r="BU23" s="1"/>
      <c r="BV23" s="1"/>
    </row>
    <row r="24" spans="1:74" ht="16.5" customHeight="1" x14ac:dyDescent="0.15">
      <c r="A24" s="1"/>
      <c r="B24" s="23" t="s">
        <v>22</v>
      </c>
      <c r="C24" s="127"/>
      <c r="D24" s="129"/>
      <c r="E24" s="131"/>
      <c r="F24" s="162"/>
      <c r="G24" s="163"/>
      <c r="H24" s="132"/>
      <c r="I24" s="135"/>
      <c r="J24" s="136"/>
      <c r="K24" s="138"/>
      <c r="L24" s="2" t="str">
        <f>IF(J23="","","受付番号欄は入力しないで下さい。")</f>
        <v/>
      </c>
      <c r="M24" s="1"/>
      <c r="N24" s="21"/>
      <c r="O24" s="1"/>
      <c r="P24" s="76"/>
      <c r="Q24" s="1"/>
      <c r="BC24" s="106"/>
      <c r="BD24" s="139"/>
      <c r="BE24" s="1"/>
      <c r="BF24" s="1"/>
      <c r="BG24" s="1"/>
      <c r="BH24" s="106"/>
      <c r="BI24" s="106"/>
      <c r="BJ24" s="1"/>
      <c r="BK24" s="1"/>
      <c r="BL24" s="1"/>
      <c r="BM24" s="107"/>
      <c r="BN24" s="31" t="str">
        <f>IF(C23="第EE131号","51022",IF(C23="第EE181号","FT3425","選択不要"))</f>
        <v>選択不要</v>
      </c>
      <c r="BO24" s="107"/>
      <c r="BP24" s="106">
        <v>2</v>
      </c>
      <c r="BQ24" s="102"/>
      <c r="BR24" s="102"/>
      <c r="BS24" s="1"/>
      <c r="BT24" s="1"/>
      <c r="BU24" s="1"/>
      <c r="BV24" s="1"/>
    </row>
    <row r="25" spans="1:74" ht="16.5" customHeight="1" x14ac:dyDescent="0.15">
      <c r="A25" s="1"/>
      <c r="B25" s="22" t="s">
        <v>21</v>
      </c>
      <c r="C25" s="127"/>
      <c r="D25" s="128" t="str">
        <f>IF(ISBLANK(C25),"",VLOOKUP(C25,照度計型式承認一覧表!$A$4:$I$30,2,FALSE))</f>
        <v/>
      </c>
      <c r="E25" s="130"/>
      <c r="F25" s="160"/>
      <c r="G25" s="161"/>
      <c r="H25" s="132" t="s">
        <v>9</v>
      </c>
      <c r="I25" s="133"/>
      <c r="J25" s="134"/>
      <c r="K25" s="137"/>
      <c r="L25" s="2"/>
      <c r="M25" s="1"/>
      <c r="N25" s="21"/>
      <c r="O25" s="1"/>
      <c r="P25" s="76"/>
      <c r="Q25" s="1"/>
      <c r="BC25" s="106" t="str">
        <f>IF(ISBLANK(C25),"",VLOOKUP(C25,照度計型式承認一覧表!$A$4:$I$30,3,FALSE))</f>
        <v/>
      </c>
      <c r="BD25" s="139" t="str">
        <f t="shared" ref="BD25" si="10">IF(BC25="","種類_未選択",IF(BC25="アナログ指示式","種類_アナログ指示式","種類_デジタル式"))</f>
        <v>種類_未選択</v>
      </c>
      <c r="BE25" s="1"/>
      <c r="BF25" s="1"/>
      <c r="BG25" s="1"/>
      <c r="BH25" s="106">
        <v>0</v>
      </c>
      <c r="BI25" s="106" t="str">
        <f t="shared" ref="BI25" si="11">IF(OR(ISBLANK(C25),BH25=0),"新修_未選択",IF(BH25=1,"新修_新品","新修_修理品"))</f>
        <v>新修_未選択</v>
      </c>
      <c r="BJ25" s="1"/>
      <c r="BK25" s="1"/>
      <c r="BL25" s="1"/>
      <c r="BM25" s="107" t="b">
        <f>IF(C25="第E-1-1号","製造者_E_1_1",
IF(C25="第E-2号","製造者_E_2",
IF(C25="第E-3号","製造者_E_3",
IF(C25="第E-4号","製造者_E_4",
IF(C25="第E-5号","製造者_E_5",
IF(C25="第E-6号","製造者_E_6",
IF(C25="第E-7号","製造者_E_7",
IF(C25="第E-8号","製造者_E_8",
IF(C25="第E-9号","製造者_E_9",
IF(C25="第E-10号","製造者_E_10",
IF(C25="第E-11号","製造者_E_11",
IF(C25="第E-12号","製造者_E_12",
IF(C25="第E-13号","製造者_E_13",
IF(C25="第E-14号","製造者_E_14",
IF(C25="第E-14-1号","製造者_E_14_1",
IF(C25="第E-15号","製造者_E_15",
IF(C25="第EE061号","製造者_EE061",
IF(C25="第EE071号","製造者_EE071",
IF(C25="第EE111号","製造者_EE111",
IF(C25="第EE112号","製造者_EE112",
IF(C25="第EE121号","製造者_EE121",
IF(C25="第EE122号","製造者_EE122",
IF(C25="第EE131号","製造者_EE131",
IF(C25="第EE132号","製造者_EE132",
IF(C25="第EE133号","製造者_EE133",
IF(C25="第EE141号","製造者_EE141",
IF(C25="第EE181号","製造者_EE181")))))))))))))))))))))))))))</f>
        <v>0</v>
      </c>
      <c r="BN25" s="31" t="str">
        <f>IF(C25="第EE131号","51013",IF(C25="第EE181号","FT3424","選択不要"))</f>
        <v>選択不要</v>
      </c>
      <c r="BO25" s="107" t="str">
        <f>IF(BN25="選択不要","表示不要","要表示")</f>
        <v>表示不要</v>
      </c>
      <c r="BP25" s="106">
        <v>0</v>
      </c>
      <c r="BQ25" s="102" t="str">
        <f>IF(OR(BP25=0,BN25="選択不要"),"型の記号_選択不要時07",IF(BP25=1,"型の記号_"&amp;BN25,"型の記号_"&amp;BN26))</f>
        <v>型の記号_選択不要時07</v>
      </c>
      <c r="BR25" s="102" t="str">
        <f>IF(ISBLANK(C25),"",VLOOKUP(C25,照度計型式承認一覧表!$A$4:$I$30,2,FALSE))</f>
        <v/>
      </c>
      <c r="BS25" s="1"/>
      <c r="BT25" s="1"/>
      <c r="BU25" s="1"/>
      <c r="BV25" s="1"/>
    </row>
    <row r="26" spans="1:74" ht="16.5" customHeight="1" x14ac:dyDescent="0.15">
      <c r="A26" s="1"/>
      <c r="B26" s="23" t="s">
        <v>22</v>
      </c>
      <c r="C26" s="127"/>
      <c r="D26" s="129"/>
      <c r="E26" s="131"/>
      <c r="F26" s="162"/>
      <c r="G26" s="163"/>
      <c r="H26" s="132"/>
      <c r="I26" s="135"/>
      <c r="J26" s="136"/>
      <c r="K26" s="138"/>
      <c r="L26" s="2" t="str">
        <f>IF(J25="","","受付番号欄は入力しないで下さい。")</f>
        <v/>
      </c>
      <c r="M26" s="1"/>
      <c r="N26" s="21"/>
      <c r="O26" s="1"/>
      <c r="P26" s="76"/>
      <c r="Q26" s="1"/>
      <c r="BC26" s="106"/>
      <c r="BD26" s="139"/>
      <c r="BE26" s="1"/>
      <c r="BF26" s="1"/>
      <c r="BG26" s="1"/>
      <c r="BH26" s="106"/>
      <c r="BI26" s="106"/>
      <c r="BJ26" s="1"/>
      <c r="BK26" s="1"/>
      <c r="BL26" s="1"/>
      <c r="BM26" s="107"/>
      <c r="BN26" s="31" t="str">
        <f>IF(C25="第EE131号","51022",IF(C25="第EE181号","FT3425","選択不要"))</f>
        <v>選択不要</v>
      </c>
      <c r="BO26" s="107"/>
      <c r="BP26" s="106"/>
      <c r="BQ26" s="102"/>
      <c r="BR26" s="102"/>
      <c r="BS26" s="1"/>
      <c r="BT26" s="1"/>
      <c r="BU26" s="1"/>
      <c r="BV26" s="1"/>
    </row>
    <row r="27" spans="1:74" ht="16.5" customHeight="1" x14ac:dyDescent="0.15">
      <c r="A27" s="1"/>
      <c r="B27" s="22" t="s">
        <v>21</v>
      </c>
      <c r="C27" s="127"/>
      <c r="D27" s="128" t="str">
        <f>IF(ISBLANK(C27),"",VLOOKUP(C27,照度計型式承認一覧表!$A$4:$I$30,2,FALSE))</f>
        <v/>
      </c>
      <c r="E27" s="130"/>
      <c r="F27" s="160"/>
      <c r="G27" s="161"/>
      <c r="H27" s="132" t="s">
        <v>9</v>
      </c>
      <c r="I27" s="133"/>
      <c r="J27" s="134"/>
      <c r="K27" s="137"/>
      <c r="L27" s="2"/>
      <c r="M27" s="1"/>
      <c r="N27" s="21"/>
      <c r="O27" s="1"/>
      <c r="P27" s="76"/>
      <c r="Q27" s="1"/>
      <c r="BC27" s="106" t="str">
        <f>IF(ISBLANK(C27),"",VLOOKUP(C27,照度計型式承認一覧表!$A$4:$I$30,3,FALSE))</f>
        <v/>
      </c>
      <c r="BD27" s="139" t="str">
        <f t="shared" ref="BD27" si="12">IF(BC27="","種類_未選択",IF(BC27="アナログ指示式","種類_アナログ指示式","種類_デジタル式"))</f>
        <v>種類_未選択</v>
      </c>
      <c r="BE27" s="1"/>
      <c r="BF27" s="1"/>
      <c r="BG27" s="1"/>
      <c r="BH27" s="106">
        <v>0</v>
      </c>
      <c r="BI27" s="106" t="str">
        <f t="shared" ref="BI27" si="13">IF(OR(ISBLANK(C27),BH27=0),"新修_未選択",IF(BH27=1,"新修_新品","新修_修理品"))</f>
        <v>新修_未選択</v>
      </c>
      <c r="BJ27" s="1"/>
      <c r="BK27" s="1"/>
      <c r="BL27" s="1"/>
      <c r="BM27" s="107" t="b">
        <f>IF(C27="第E-1-1号","製造者_E_1_1",
IF(C27="第E-2号","製造者_E_2",
IF(C27="第E-3号","製造者_E_3",
IF(C27="第E-4号","製造者_E_4",
IF(C27="第E-5号","製造者_E_5",
IF(C27="第E-6号","製造者_E_6",
IF(C27="第E-7号","製造者_E_7",
IF(C27="第E-8号","製造者_E_8",
IF(C27="第E-9号","製造者_E_9",
IF(C27="第E-10号","製造者_E_10",
IF(C27="第E-11号","製造者_E_11",
IF(C27="第E-12号","製造者_E_12",
IF(C27="第E-13号","製造者_E_13",
IF(C27="第E-14号","製造者_E_14",
IF(C27="第E-14-1号","製造者_E_14_1",
IF(C27="第E-15号","製造者_E_15",
IF(C27="第EE061号","製造者_EE061",
IF(C27="第EE071号","製造者_EE071",
IF(C27="第EE111号","製造者_EE111",
IF(C27="第EE112号","製造者_EE112",
IF(C27="第EE121号","製造者_EE121",
IF(C27="第EE122号","製造者_EE122",
IF(C27="第EE131号","製造者_EE131",
IF(C27="第EE132号","製造者_EE132",
IF(C27="第EE133号","製造者_EE133",
IF(C27="第EE141号","製造者_EE141",
IF(C27="第EE181号","製造者_EE181")))))))))))))))))))))))))))</f>
        <v>0</v>
      </c>
      <c r="BN27" s="31" t="str">
        <f>IF(C27="第EE131号","51013",IF(C27="第EE181号","FT3424","選択不要"))</f>
        <v>選択不要</v>
      </c>
      <c r="BO27" s="107" t="str">
        <f>IF(BN27="選択不要","表示不要","要表示")</f>
        <v>表示不要</v>
      </c>
      <c r="BP27" s="106">
        <v>0</v>
      </c>
      <c r="BQ27" s="102" t="str">
        <f>IF(OR(BP27=0,BN27="選択不要"),"型の記号_選択不要時08",IF(BP27=1,"型の記号_"&amp;BN27,"型の記号_"&amp;BN28))</f>
        <v>型の記号_選択不要時08</v>
      </c>
      <c r="BR27" s="102" t="str">
        <f>IF(ISBLANK(C27),"",VLOOKUP(C27,照度計型式承認一覧表!$A$4:$I$30,2,FALSE))</f>
        <v/>
      </c>
      <c r="BS27" s="1"/>
      <c r="BT27" s="1"/>
      <c r="BU27" s="1"/>
      <c r="BV27" s="1"/>
    </row>
    <row r="28" spans="1:74" ht="16.5" customHeight="1" x14ac:dyDescent="0.15">
      <c r="A28" s="1"/>
      <c r="B28" s="23" t="s">
        <v>22</v>
      </c>
      <c r="C28" s="127"/>
      <c r="D28" s="129"/>
      <c r="E28" s="131"/>
      <c r="F28" s="162"/>
      <c r="G28" s="163"/>
      <c r="H28" s="132"/>
      <c r="I28" s="135"/>
      <c r="J28" s="136"/>
      <c r="K28" s="138"/>
      <c r="L28" s="2" t="str">
        <f>IF(J27="","","受付番号欄は入力しないで下さい。")</f>
        <v/>
      </c>
      <c r="M28" s="1"/>
      <c r="N28" s="21"/>
      <c r="O28" s="1"/>
      <c r="P28" s="76"/>
      <c r="Q28" s="1"/>
      <c r="BC28" s="106"/>
      <c r="BD28" s="139"/>
      <c r="BE28" s="1"/>
      <c r="BF28" s="1"/>
      <c r="BG28" s="1"/>
      <c r="BH28" s="106"/>
      <c r="BI28" s="106"/>
      <c r="BJ28" s="1"/>
      <c r="BK28" s="1"/>
      <c r="BL28" s="1"/>
      <c r="BM28" s="107"/>
      <c r="BN28" s="31" t="str">
        <f>IF(C27="第EE131号","51022",IF(C27="第EE181号","FT3425","選択不要"))</f>
        <v>選択不要</v>
      </c>
      <c r="BO28" s="107"/>
      <c r="BP28" s="106"/>
      <c r="BQ28" s="102"/>
      <c r="BR28" s="102"/>
      <c r="BS28" s="1"/>
      <c r="BT28" s="1"/>
      <c r="BU28" s="1"/>
      <c r="BV28" s="1"/>
    </row>
    <row r="29" spans="1:74" ht="16.5" customHeight="1" x14ac:dyDescent="0.15">
      <c r="A29" s="1"/>
      <c r="B29" s="22" t="s">
        <v>21</v>
      </c>
      <c r="C29" s="140"/>
      <c r="D29" s="128" t="str">
        <f>IF(ISBLANK(C29),"",VLOOKUP(C29,照度計型式承認一覧表!$A$4:$I$30,2,FALSE))</f>
        <v/>
      </c>
      <c r="E29" s="130"/>
      <c r="F29" s="160"/>
      <c r="G29" s="161"/>
      <c r="H29" s="132" t="s">
        <v>9</v>
      </c>
      <c r="I29" s="133"/>
      <c r="J29" s="134"/>
      <c r="K29" s="137"/>
      <c r="L29" s="2"/>
      <c r="M29" s="1"/>
      <c r="N29" s="21"/>
      <c r="O29" s="1"/>
      <c r="P29" s="76"/>
      <c r="Q29" s="1"/>
      <c r="BC29" s="106" t="str">
        <f>IF(ISBLANK(C29),"",VLOOKUP(C29,照度計型式承認一覧表!$A$4:$I$30,3,FALSE))</f>
        <v/>
      </c>
      <c r="BD29" s="139" t="str">
        <f t="shared" ref="BD29" si="14">IF(BC29="","種類_未選択",IF(BC29="アナログ指示式","種類_アナログ指示式","種類_デジタル式"))</f>
        <v>種類_未選択</v>
      </c>
      <c r="BE29" s="1"/>
      <c r="BF29" s="1"/>
      <c r="BG29" s="1"/>
      <c r="BH29" s="106">
        <v>0</v>
      </c>
      <c r="BI29" s="106" t="str">
        <f t="shared" ref="BI29" si="15">IF(OR(ISBLANK(C29),BH29=0),"新修_未選択",IF(BH29=1,"新修_新品","新修_修理品"))</f>
        <v>新修_未選択</v>
      </c>
      <c r="BJ29" s="1"/>
      <c r="BK29" s="1"/>
      <c r="BL29" s="1"/>
      <c r="BM29" s="107" t="b">
        <f>IF(C29="第E-1-1号","製造者_E_1_1",
IF(C29="第E-2号","製造者_E_2",
IF(C29="第E-3号","製造者_E_3",
IF(C29="第E-4号","製造者_E_4",
IF(C29="第E-5号","製造者_E_5",
IF(C29="第E-6号","製造者_E_6",
IF(C29="第E-7号","製造者_E_7",
IF(C29="第E-8号","製造者_E_8",
IF(C29="第E-9号","製造者_E_9",
IF(C29="第E-10号","製造者_E_10",
IF(C29="第E-11号","製造者_E_11",
IF(C29="第E-12号","製造者_E_12",
IF(C29="第E-13号","製造者_E_13",
IF(C29="第E-14号","製造者_E_14",
IF(C29="第E-14-1号","製造者_E_14_1",
IF(C29="第E-15号","製造者_E_15",
IF(C29="第EE061号","製造者_EE061",
IF(C29="第EE071号","製造者_EE071",
IF(C29="第EE111号","製造者_EE111",
IF(C29="第EE112号","製造者_EE112",
IF(C29="第EE121号","製造者_EE121",
IF(C29="第EE122号","製造者_EE122",
IF(C29="第EE131号","製造者_EE131",
IF(C29="第EE132号","製造者_EE132",
IF(C29="第EE133号","製造者_EE133",
IF(C29="第EE141号","製造者_EE141",
IF(C29="第EE181号","製造者_EE181")))))))))))))))))))))))))))</f>
        <v>0</v>
      </c>
      <c r="BN29" s="31" t="str">
        <f>IF(C29="第EE131号","51013",IF(C29="第EE181号","FT3424","選択不要"))</f>
        <v>選択不要</v>
      </c>
      <c r="BO29" s="107" t="str">
        <f>IF(BN29="選択不要","表示不要","要表示")</f>
        <v>表示不要</v>
      </c>
      <c r="BP29" s="106">
        <v>0</v>
      </c>
      <c r="BQ29" s="102" t="str">
        <f>IF(OR(BP29=0,BN29="選択不要"),"型の記号_選択不要時09",IF(BP29=1,"型の記号_"&amp;BN29,"型の記号_"&amp;BN30))</f>
        <v>型の記号_選択不要時09</v>
      </c>
      <c r="BR29" s="102" t="str">
        <f>IF(ISBLANK(C29),"",VLOOKUP(C29,照度計型式承認一覧表!$A$4:$I$30,2,FALSE))</f>
        <v/>
      </c>
      <c r="BS29" s="1"/>
      <c r="BT29" s="1"/>
      <c r="BU29" s="1"/>
      <c r="BV29" s="1"/>
    </row>
    <row r="30" spans="1:74" ht="16.5" customHeight="1" x14ac:dyDescent="0.15">
      <c r="A30" s="1"/>
      <c r="B30" s="23" t="s">
        <v>22</v>
      </c>
      <c r="C30" s="126"/>
      <c r="D30" s="129"/>
      <c r="E30" s="131"/>
      <c r="F30" s="162"/>
      <c r="G30" s="163"/>
      <c r="H30" s="132"/>
      <c r="I30" s="135"/>
      <c r="J30" s="136"/>
      <c r="K30" s="138"/>
      <c r="L30" s="2" t="str">
        <f>IF(J29="","","受付番号欄は入力しないで下さい。")</f>
        <v/>
      </c>
      <c r="M30" s="1"/>
      <c r="N30" s="21"/>
      <c r="O30" s="1"/>
      <c r="P30" s="76"/>
      <c r="Q30" s="1"/>
      <c r="BC30" s="106"/>
      <c r="BD30" s="139"/>
      <c r="BE30" s="1"/>
      <c r="BF30" s="1"/>
      <c r="BG30" s="1"/>
      <c r="BH30" s="106"/>
      <c r="BI30" s="106"/>
      <c r="BJ30" s="1"/>
      <c r="BK30" s="1"/>
      <c r="BL30" s="1"/>
      <c r="BM30" s="107"/>
      <c r="BN30" s="31" t="str">
        <f>IF(C29="第EE131号","51022",IF(C29="第EE181号","FT3425","選択不要"))</f>
        <v>選択不要</v>
      </c>
      <c r="BO30" s="107"/>
      <c r="BP30" s="106">
        <v>2</v>
      </c>
      <c r="BQ30" s="102"/>
      <c r="BR30" s="102"/>
      <c r="BS30" s="1"/>
      <c r="BT30" s="1"/>
      <c r="BU30" s="1"/>
      <c r="BV30" s="1"/>
    </row>
    <row r="31" spans="1:74" ht="16.5" customHeight="1" x14ac:dyDescent="0.15">
      <c r="A31" s="1"/>
      <c r="B31" s="22" t="s">
        <v>21</v>
      </c>
      <c r="C31" s="127"/>
      <c r="D31" s="128" t="str">
        <f>IF(ISBLANK(C31),"",VLOOKUP(C31,照度計型式承認一覧表!$A$4:$I$30,2,FALSE))</f>
        <v/>
      </c>
      <c r="E31" s="130"/>
      <c r="F31" s="160"/>
      <c r="G31" s="161"/>
      <c r="H31" s="132" t="s">
        <v>9</v>
      </c>
      <c r="I31" s="133"/>
      <c r="J31" s="134"/>
      <c r="K31" s="137"/>
      <c r="L31" s="2"/>
      <c r="M31" s="1"/>
      <c r="N31" s="21"/>
      <c r="O31" s="1"/>
      <c r="P31" s="76"/>
      <c r="Q31" s="1"/>
      <c r="BC31" s="106" t="str">
        <f>IF(ISBLANK(C31),"",VLOOKUP(C31,照度計型式承認一覧表!$A$4:$I$30,3,FALSE))</f>
        <v/>
      </c>
      <c r="BD31" s="139" t="str">
        <f t="shared" ref="BD31" si="16">IF(BC31="","種類_未選択",IF(BC31="アナログ指示式","種類_アナログ指示式","種類_デジタル式"))</f>
        <v>種類_未選択</v>
      </c>
      <c r="BE31" s="1"/>
      <c r="BF31" s="1"/>
      <c r="BG31" s="1"/>
      <c r="BH31" s="106">
        <v>0</v>
      </c>
      <c r="BI31" s="106" t="str">
        <f t="shared" ref="BI31" si="17">IF(OR(ISBLANK(C31),BH31=0),"新修_未選択",IF(BH31=1,"新修_新品","新修_修理品"))</f>
        <v>新修_未選択</v>
      </c>
      <c r="BJ31" s="1"/>
      <c r="BK31" s="1"/>
      <c r="BL31" s="1"/>
      <c r="BM31" s="107" t="b">
        <f t="shared" ref="BM31" si="18">IF(C31="第E-1-1号","製造者_E_1_1",
IF(C31="第E-2号","製造者_E_2",
IF(C31="第E-3号","製造者_E_3",
IF(C31="第E-4号","製造者_E_4",
IF(C31="第E-5号","製造者_E_5",
IF(C31="第E-6号","製造者_E_6",
IF(C31="第E-7号","製造者_E_7",
IF(C31="第E-8号","製造者_E_8",
IF(C31="第E-9号","製造者_E_9",
IF(C31="第E-10号","製造者_E_10",
IF(C31="第E-11号","製造者_E_11",
IF(C31="第E-12号","製造者_E_12",
IF(C31="第E-13号","製造者_E_13",
IF(C31="第E-14号","製造者_E_14",
IF(C31="第E-14-1号","製造者_E_14_1",
IF(C31="第E-15号","製造者_E_15",
IF(C31="第EE061号","製造者_EE061",
IF(C31="第EE071号","製造者_EE071",
IF(C31="第EE111号","製造者_EE111",
IF(C31="第EE112号","製造者_EE112",
IF(C31="第EE121号","製造者_EE121",
IF(C31="第EE122号","製造者_EE122",
IF(C31="第EE131号","製造者_EE131",
IF(C31="第EE132号","製造者_EE132",
IF(C31="第EE133号","製造者_EE133",
IF(C31="第EE141号","製造者_EE141",
IF(C31="第EE181号","製造者_EE181")))))))))))))))))))))))))))</f>
        <v>0</v>
      </c>
      <c r="BN31" s="31" t="str">
        <f>IF(C31="第EE131号","51013",IF(C31="第EE181号","FT3424","選択不要"))</f>
        <v>選択不要</v>
      </c>
      <c r="BO31" s="107" t="str">
        <f>IF(BN31="選択不要","表示不要","要表示")</f>
        <v>表示不要</v>
      </c>
      <c r="BP31" s="106">
        <v>0</v>
      </c>
      <c r="BQ31" s="102" t="str">
        <f>IF(OR(BP31=0,BN31="選択不要"),"型の記号_選択不要時10",IF(BP31=1,"型の記号_"&amp;BN31,"型の記号_"&amp;BN32))</f>
        <v>型の記号_選択不要時10</v>
      </c>
      <c r="BR31" s="102" t="str">
        <f>IF(ISBLANK(C31),"",VLOOKUP(C31,照度計型式承認一覧表!$A$4:$I$30,2,FALSE))</f>
        <v/>
      </c>
      <c r="BS31" s="1"/>
      <c r="BT31" s="1"/>
      <c r="BU31" s="1"/>
      <c r="BV31" s="1"/>
    </row>
    <row r="32" spans="1:74" ht="16.5" customHeight="1" thickBot="1" x14ac:dyDescent="0.2">
      <c r="A32" s="1"/>
      <c r="B32" s="23" t="s">
        <v>22</v>
      </c>
      <c r="C32" s="144"/>
      <c r="D32" s="129"/>
      <c r="E32" s="131"/>
      <c r="F32" s="162"/>
      <c r="G32" s="163"/>
      <c r="H32" s="145"/>
      <c r="I32" s="135"/>
      <c r="J32" s="136"/>
      <c r="K32" s="158"/>
      <c r="L32" s="2" t="str">
        <f>IF(J31="","","受付番号欄は入力しないで下さい。")</f>
        <v/>
      </c>
      <c r="M32" s="1"/>
      <c r="N32" s="21"/>
      <c r="O32" s="1"/>
      <c r="P32" s="76"/>
      <c r="Q32" s="1"/>
      <c r="BC32" s="106"/>
      <c r="BD32" s="139"/>
      <c r="BE32" s="1"/>
      <c r="BF32" s="1"/>
      <c r="BG32" s="1"/>
      <c r="BH32" s="106"/>
      <c r="BI32" s="106"/>
      <c r="BJ32" s="1"/>
      <c r="BK32" s="1"/>
      <c r="BL32" s="1"/>
      <c r="BM32" s="107"/>
      <c r="BN32" s="31" t="str">
        <f>IF(C31="第EE131号","51022",IF(C31="第EE181号","FT3425","選択不要"))</f>
        <v>選択不要</v>
      </c>
      <c r="BO32" s="107"/>
      <c r="BP32" s="106"/>
      <c r="BQ32" s="102"/>
      <c r="BR32" s="102"/>
      <c r="BS32" s="1"/>
      <c r="BT32" s="1"/>
      <c r="BU32" s="1"/>
      <c r="BV32" s="1"/>
    </row>
    <row r="33" spans="1:17" ht="24" customHeight="1" x14ac:dyDescent="0.15">
      <c r="A33" s="1"/>
      <c r="B33" s="146"/>
      <c r="C33" s="147"/>
      <c r="D33" s="8" t="s">
        <v>23</v>
      </c>
      <c r="E33" s="9" t="s">
        <v>10</v>
      </c>
      <c r="F33" s="150" t="s">
        <v>11</v>
      </c>
      <c r="G33" s="151"/>
      <c r="H33" s="150" t="s">
        <v>12</v>
      </c>
      <c r="I33" s="152"/>
      <c r="J33" s="152"/>
      <c r="K33" s="151"/>
      <c r="L33" s="2"/>
      <c r="M33" s="1"/>
      <c r="N33" s="33" t="s">
        <v>161</v>
      </c>
      <c r="O33" s="1"/>
      <c r="P33" s="1"/>
      <c r="Q33" s="1"/>
    </row>
    <row r="34" spans="1:17" ht="24" customHeight="1" thickBot="1" x14ac:dyDescent="0.2">
      <c r="A34" s="1"/>
      <c r="B34" s="148"/>
      <c r="C34" s="149"/>
      <c r="D34" s="10"/>
      <c r="E34" s="11">
        <v>23900</v>
      </c>
      <c r="F34" s="153">
        <f>COUNTA(C13:C32)</f>
        <v>0</v>
      </c>
      <c r="G34" s="154"/>
      <c r="H34" s="155">
        <f>E34*F34</f>
        <v>0</v>
      </c>
      <c r="I34" s="156"/>
      <c r="J34" s="156"/>
      <c r="K34" s="157"/>
      <c r="L34" s="2"/>
      <c r="M34" s="1"/>
      <c r="N34" s="1" t="s">
        <v>163</v>
      </c>
      <c r="O34" s="1"/>
      <c r="P34" s="1"/>
      <c r="Q34" s="1"/>
    </row>
    <row r="35" spans="1:17" ht="16.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2"/>
      <c r="M35" s="1"/>
      <c r="N35" s="32" t="s">
        <v>48</v>
      </c>
      <c r="O35" s="1"/>
      <c r="P35" s="1"/>
      <c r="Q35" s="1"/>
    </row>
    <row r="36" spans="1:17" ht="12" customHeight="1" x14ac:dyDescent="0.15">
      <c r="A36" s="1"/>
      <c r="B36" s="13"/>
      <c r="C36" s="14"/>
      <c r="D36" s="14"/>
      <c r="E36" s="14"/>
      <c r="F36" s="14"/>
      <c r="G36" s="14"/>
      <c r="H36" s="14"/>
      <c r="I36" s="14"/>
      <c r="J36" s="14"/>
      <c r="K36" s="15"/>
      <c r="L36" s="2"/>
      <c r="M36" s="1"/>
      <c r="N36" s="1"/>
      <c r="O36" s="1"/>
      <c r="P36" s="1"/>
      <c r="Q36" s="1"/>
    </row>
    <row r="37" spans="1:17" ht="12" customHeight="1" x14ac:dyDescent="0.15">
      <c r="A37" s="1"/>
      <c r="B37" s="16" t="s">
        <v>35</v>
      </c>
      <c r="C37" s="1"/>
      <c r="D37" s="1"/>
      <c r="E37" s="1"/>
      <c r="F37" s="1"/>
      <c r="G37" s="1"/>
      <c r="H37" s="1"/>
      <c r="I37" s="1"/>
      <c r="J37" s="1"/>
      <c r="K37" s="17"/>
      <c r="L37" s="2"/>
      <c r="M37" s="1"/>
      <c r="N37" s="1"/>
      <c r="O37" s="1"/>
      <c r="P37" s="1"/>
      <c r="Q37" s="1"/>
    </row>
    <row r="38" spans="1:17" ht="12" customHeight="1" x14ac:dyDescent="0.15">
      <c r="A38" s="1"/>
      <c r="B38" s="16" t="s">
        <v>36</v>
      </c>
      <c r="C38" s="1"/>
      <c r="D38" s="1"/>
      <c r="E38" s="1"/>
      <c r="F38" s="1"/>
      <c r="G38" s="1"/>
      <c r="H38" s="1"/>
      <c r="I38" s="1"/>
      <c r="J38" s="1"/>
      <c r="K38" s="17"/>
      <c r="L38" s="2"/>
      <c r="M38" s="1"/>
      <c r="N38" s="1"/>
      <c r="O38" s="1"/>
      <c r="P38" s="1"/>
      <c r="Q38" s="1"/>
    </row>
    <row r="39" spans="1:17" ht="12" customHeight="1" x14ac:dyDescent="0.15">
      <c r="A39" s="1"/>
      <c r="B39" s="16" t="s">
        <v>34</v>
      </c>
      <c r="C39" s="1"/>
      <c r="D39" s="1"/>
      <c r="E39" s="1"/>
      <c r="F39" s="1"/>
      <c r="G39" s="1"/>
      <c r="H39" s="1"/>
      <c r="I39" s="1"/>
      <c r="J39" s="1"/>
      <c r="K39" s="17"/>
      <c r="L39" s="2"/>
      <c r="M39" s="1"/>
      <c r="N39" s="1"/>
      <c r="O39" s="1"/>
      <c r="P39" s="1"/>
      <c r="Q39" s="1"/>
    </row>
    <row r="40" spans="1:17" ht="12" customHeight="1" x14ac:dyDescent="0.15">
      <c r="A40" s="1"/>
      <c r="B40" s="16" t="s">
        <v>27</v>
      </c>
      <c r="C40" s="1"/>
      <c r="D40" s="1"/>
      <c r="E40" s="1"/>
      <c r="F40" s="1"/>
      <c r="G40" s="1"/>
      <c r="H40" s="1"/>
      <c r="I40" s="1"/>
      <c r="J40" s="1"/>
      <c r="K40" s="17"/>
      <c r="L40" s="2"/>
      <c r="M40" s="1"/>
      <c r="N40" s="1"/>
      <c r="O40" s="1"/>
      <c r="P40" s="1"/>
      <c r="Q40" s="1"/>
    </row>
    <row r="41" spans="1:17" ht="12" customHeight="1" x14ac:dyDescent="0.15">
      <c r="A41" s="1"/>
      <c r="B41" s="16" t="s">
        <v>28</v>
      </c>
      <c r="C41" s="1"/>
      <c r="D41" s="1"/>
      <c r="E41" s="1"/>
      <c r="F41" s="1"/>
      <c r="G41" s="1"/>
      <c r="H41" s="1"/>
      <c r="I41" s="1"/>
      <c r="J41" s="1"/>
      <c r="K41" s="17"/>
      <c r="L41" s="2"/>
      <c r="M41" s="1"/>
      <c r="N41" s="1"/>
      <c r="O41" s="1"/>
      <c r="P41" s="1"/>
      <c r="Q41" s="1"/>
    </row>
    <row r="42" spans="1:17" ht="6" customHeight="1" x14ac:dyDescent="0.15">
      <c r="A42" s="1"/>
      <c r="B42" s="16"/>
      <c r="C42" s="1"/>
      <c r="D42" s="1"/>
      <c r="E42" s="1"/>
      <c r="F42" s="1"/>
      <c r="G42" s="1"/>
      <c r="H42" s="1"/>
      <c r="I42" s="1"/>
      <c r="J42" s="1"/>
      <c r="K42" s="17"/>
      <c r="L42" s="2"/>
      <c r="M42" s="1"/>
      <c r="N42" s="1"/>
      <c r="O42" s="1"/>
      <c r="P42" s="1"/>
      <c r="Q42" s="1"/>
    </row>
    <row r="43" spans="1:17" ht="12" customHeight="1" x14ac:dyDescent="0.15">
      <c r="A43" s="1"/>
      <c r="B43" s="16" t="s">
        <v>37</v>
      </c>
      <c r="C43" s="1"/>
      <c r="D43" s="1"/>
      <c r="E43" s="1"/>
      <c r="F43" s="1"/>
      <c r="G43" s="1"/>
      <c r="H43" s="1"/>
      <c r="I43" s="1"/>
      <c r="J43" s="1"/>
      <c r="K43" s="17"/>
      <c r="L43" s="2"/>
      <c r="M43" s="1"/>
      <c r="N43" s="1"/>
      <c r="O43" s="1"/>
      <c r="P43" s="1"/>
      <c r="Q43" s="1"/>
    </row>
    <row r="44" spans="1:17" ht="12" customHeight="1" x14ac:dyDescent="0.15">
      <c r="A44" s="1"/>
      <c r="B44" s="16" t="s">
        <v>26</v>
      </c>
      <c r="C44" s="1"/>
      <c r="D44" s="1"/>
      <c r="E44" s="1"/>
      <c r="F44" s="1"/>
      <c r="G44" s="1"/>
      <c r="H44" s="1"/>
      <c r="I44" s="1"/>
      <c r="J44" s="1"/>
      <c r="K44" s="17"/>
      <c r="L44" s="2"/>
      <c r="M44" s="1"/>
      <c r="N44" s="1"/>
      <c r="O44" s="1"/>
      <c r="P44" s="1"/>
      <c r="Q44" s="1"/>
    </row>
    <row r="45" spans="1:17" ht="12" customHeight="1" x14ac:dyDescent="0.15">
      <c r="A45" s="1"/>
      <c r="B45" s="16" t="s">
        <v>29</v>
      </c>
      <c r="C45" s="1"/>
      <c r="D45" s="1"/>
      <c r="E45" s="1"/>
      <c r="F45" s="1"/>
      <c r="G45" s="1"/>
      <c r="H45" s="1"/>
      <c r="I45" s="1"/>
      <c r="J45" s="1"/>
      <c r="K45" s="17"/>
      <c r="L45" s="2"/>
      <c r="M45" s="1"/>
      <c r="N45" s="1"/>
      <c r="O45" s="1"/>
      <c r="P45" s="1"/>
      <c r="Q45" s="1"/>
    </row>
    <row r="46" spans="1:17" ht="12" customHeight="1" x14ac:dyDescent="0.15">
      <c r="A46" s="1"/>
      <c r="B46" s="16" t="s">
        <v>30</v>
      </c>
      <c r="C46" s="1"/>
      <c r="D46" s="1"/>
      <c r="E46" s="1"/>
      <c r="F46" s="1"/>
      <c r="G46" s="1"/>
      <c r="H46" s="1"/>
      <c r="I46" s="1"/>
      <c r="J46" s="1"/>
      <c r="K46" s="17"/>
      <c r="L46" s="2"/>
      <c r="M46" s="1"/>
      <c r="N46" s="1"/>
      <c r="O46" s="1"/>
      <c r="P46" s="1"/>
      <c r="Q46" s="1"/>
    </row>
    <row r="47" spans="1:17" ht="6" customHeight="1" x14ac:dyDescent="0.15">
      <c r="A47" s="1"/>
      <c r="B47" s="16"/>
      <c r="C47" s="1"/>
      <c r="D47" s="1"/>
      <c r="E47" s="1"/>
      <c r="F47" s="1"/>
      <c r="G47" s="1"/>
      <c r="H47" s="1"/>
      <c r="I47" s="1"/>
      <c r="J47" s="1"/>
      <c r="K47" s="17"/>
      <c r="L47" s="2"/>
      <c r="M47" s="1"/>
      <c r="N47" s="1"/>
      <c r="O47" s="1"/>
      <c r="P47" s="1"/>
      <c r="Q47" s="1"/>
    </row>
    <row r="48" spans="1:17" ht="12" customHeight="1" x14ac:dyDescent="0.15">
      <c r="A48" s="1"/>
      <c r="B48" s="16" t="s">
        <v>38</v>
      </c>
      <c r="C48" s="1"/>
      <c r="D48" s="1"/>
      <c r="E48" s="1"/>
      <c r="F48" s="1"/>
      <c r="G48" s="1"/>
      <c r="H48" s="1"/>
      <c r="I48" s="1"/>
      <c r="J48" s="1"/>
      <c r="K48" s="17"/>
      <c r="L48" s="2"/>
      <c r="M48" s="1"/>
      <c r="N48" s="1"/>
      <c r="O48" s="1"/>
      <c r="P48" s="1"/>
      <c r="Q48" s="1"/>
    </row>
    <row r="49" spans="1:68" ht="12" customHeight="1" x14ac:dyDescent="0.15">
      <c r="A49" s="1"/>
      <c r="B49" s="16" t="s">
        <v>31</v>
      </c>
      <c r="C49" s="1"/>
      <c r="D49" s="1"/>
      <c r="E49" s="1"/>
      <c r="F49" s="1"/>
      <c r="G49" s="1"/>
      <c r="H49" s="1"/>
      <c r="I49" s="1"/>
      <c r="J49" s="1"/>
      <c r="K49" s="17"/>
      <c r="L49" s="2"/>
      <c r="M49" s="1"/>
      <c r="N49" s="1"/>
      <c r="O49" s="1"/>
      <c r="P49" s="1"/>
      <c r="Q49" s="1"/>
    </row>
    <row r="50" spans="1:68" ht="12" customHeight="1" x14ac:dyDescent="0.15">
      <c r="A50" s="1"/>
      <c r="B50" s="16" t="s">
        <v>32</v>
      </c>
      <c r="C50" s="1"/>
      <c r="D50" s="1"/>
      <c r="E50" s="1"/>
      <c r="F50" s="1"/>
      <c r="G50" s="1"/>
      <c r="H50" s="1"/>
      <c r="I50" s="1"/>
      <c r="J50" s="1"/>
      <c r="K50" s="17"/>
      <c r="L50" s="2"/>
      <c r="M50" s="1"/>
      <c r="N50" s="1"/>
      <c r="O50" s="1"/>
      <c r="P50" s="1"/>
      <c r="Q50" s="1"/>
    </row>
    <row r="51" spans="1:68" ht="12" customHeight="1" x14ac:dyDescent="0.15">
      <c r="A51" s="1"/>
      <c r="B51" s="16" t="s">
        <v>33</v>
      </c>
      <c r="C51" s="1"/>
      <c r="D51" s="1"/>
      <c r="E51" s="1"/>
      <c r="F51" s="1"/>
      <c r="G51" s="1"/>
      <c r="H51" s="1"/>
      <c r="I51" s="1"/>
      <c r="J51" s="1"/>
      <c r="K51" s="17"/>
      <c r="L51" s="2"/>
      <c r="M51" s="1"/>
      <c r="N51" s="1"/>
      <c r="O51" s="1"/>
      <c r="P51" s="1"/>
      <c r="Q51" s="1"/>
    </row>
    <row r="52" spans="1:68" ht="12" customHeight="1" x14ac:dyDescent="0.15">
      <c r="A52" s="1"/>
      <c r="B52" s="20"/>
      <c r="C52" s="18"/>
      <c r="D52" s="18"/>
      <c r="E52" s="18"/>
      <c r="F52" s="18"/>
      <c r="G52" s="18"/>
      <c r="H52" s="18"/>
      <c r="I52" s="18"/>
      <c r="J52" s="18"/>
      <c r="K52" s="19"/>
      <c r="L52" s="2"/>
      <c r="M52" s="1"/>
      <c r="N52" s="1"/>
      <c r="O52" s="1"/>
      <c r="P52" s="1"/>
      <c r="Q52" s="1"/>
    </row>
    <row r="53" spans="1:68" ht="9.9499999999999993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2"/>
      <c r="L53" s="2"/>
      <c r="M53" s="1"/>
      <c r="N53" s="1"/>
      <c r="O53" s="1"/>
      <c r="P53" s="1"/>
      <c r="Q53" s="1"/>
    </row>
    <row r="54" spans="1:68" ht="15" customHeight="1" x14ac:dyDescent="0.15">
      <c r="A54" s="1"/>
      <c r="B54" s="88" t="s">
        <v>148</v>
      </c>
      <c r="C54" s="1"/>
      <c r="D54" s="1"/>
      <c r="E54" s="1"/>
      <c r="F54" s="1"/>
      <c r="G54" s="1"/>
      <c r="H54" s="1"/>
      <c r="I54" s="1"/>
      <c r="J54" s="1"/>
      <c r="K54" s="2"/>
      <c r="L54" s="2"/>
      <c r="M54" s="1"/>
      <c r="N54" s="1"/>
      <c r="O54" s="1"/>
      <c r="P54" s="1"/>
      <c r="Q54" s="1"/>
    </row>
    <row r="55" spans="1:68" ht="16.5" customHeight="1" x14ac:dyDescent="0.15">
      <c r="A55" s="1"/>
      <c r="B55" s="75" t="s">
        <v>162</v>
      </c>
      <c r="C55" s="141"/>
      <c r="D55" s="142"/>
      <c r="E55" s="142"/>
      <c r="F55" s="142"/>
      <c r="G55" s="142"/>
      <c r="H55" s="142"/>
      <c r="I55" s="142"/>
      <c r="J55" s="142"/>
      <c r="K55" s="143"/>
      <c r="L55" s="2"/>
      <c r="M55" s="1"/>
      <c r="N55" s="1"/>
      <c r="O55" s="1"/>
      <c r="P55" s="1"/>
      <c r="Q55" s="1"/>
    </row>
    <row r="56" spans="1:68" ht="9.9499999999999993" customHeight="1" x14ac:dyDescent="0.15">
      <c r="A56" s="1"/>
      <c r="B56" s="75"/>
      <c r="C56" s="1"/>
      <c r="D56" s="1"/>
      <c r="E56" s="1"/>
      <c r="F56" s="1"/>
      <c r="G56" s="1"/>
      <c r="H56" s="1"/>
      <c r="I56" s="1"/>
      <c r="J56" s="1"/>
      <c r="K56" s="1"/>
      <c r="L56" s="2"/>
      <c r="M56" s="1"/>
      <c r="N56" s="1"/>
      <c r="O56" s="1"/>
      <c r="P56" s="1"/>
      <c r="Q56" s="1"/>
    </row>
    <row r="57" spans="1:68" ht="15" customHeight="1" x14ac:dyDescent="0.15">
      <c r="A57" s="1"/>
      <c r="B57" s="89" t="s">
        <v>167</v>
      </c>
      <c r="C57" s="77"/>
      <c r="D57" s="77"/>
      <c r="E57" s="77"/>
      <c r="F57" s="77"/>
      <c r="G57" s="77"/>
      <c r="H57" s="77"/>
      <c r="I57" s="77"/>
      <c r="J57" s="77"/>
      <c r="K57" s="77"/>
      <c r="L57" s="2"/>
      <c r="M57" s="1"/>
      <c r="N57" s="1"/>
      <c r="O57" s="1"/>
      <c r="P57" s="1"/>
      <c r="Q57" s="1"/>
      <c r="BP57" s="71" t="s">
        <v>152</v>
      </c>
    </row>
    <row r="58" spans="1:68" ht="15" customHeight="1" x14ac:dyDescent="0.15">
      <c r="A58" s="1"/>
      <c r="B58" s="88" t="s">
        <v>168</v>
      </c>
      <c r="C58" s="77"/>
      <c r="D58" s="77"/>
      <c r="E58" s="77"/>
      <c r="F58" s="77"/>
      <c r="G58" s="77"/>
      <c r="H58" s="77"/>
      <c r="I58" s="77"/>
      <c r="J58" s="77"/>
      <c r="K58" s="77"/>
      <c r="L58" s="2"/>
      <c r="M58" s="1"/>
      <c r="N58" s="1"/>
      <c r="O58" s="1"/>
      <c r="P58" s="1"/>
      <c r="Q58" s="1"/>
      <c r="BP58" s="71"/>
    </row>
    <row r="59" spans="1:68" ht="16.5" customHeight="1" x14ac:dyDescent="0.15">
      <c r="A59" s="1"/>
      <c r="B59" s="75" t="s">
        <v>169</v>
      </c>
      <c r="C59" s="79"/>
      <c r="D59" s="80"/>
      <c r="E59" s="80"/>
      <c r="F59" s="80"/>
      <c r="G59" s="80"/>
      <c r="H59" s="80"/>
      <c r="I59" s="80"/>
      <c r="J59" s="80"/>
      <c r="K59" s="81"/>
      <c r="L59" s="2"/>
      <c r="M59" s="1"/>
      <c r="N59" s="1"/>
      <c r="O59" s="1"/>
      <c r="P59" s="1"/>
      <c r="Q59" s="1"/>
      <c r="BP59" s="106">
        <v>15</v>
      </c>
    </row>
    <row r="60" spans="1:68" ht="16.5" customHeight="1" x14ac:dyDescent="0.15">
      <c r="A60" s="1"/>
      <c r="B60" s="75"/>
      <c r="C60" s="86"/>
      <c r="D60" s="85"/>
      <c r="E60" s="85"/>
      <c r="F60" s="85"/>
      <c r="G60" s="85"/>
      <c r="H60" s="85"/>
      <c r="I60" s="85"/>
      <c r="J60" s="85"/>
      <c r="K60" s="87"/>
      <c r="L60" s="2"/>
      <c r="M60" s="1"/>
      <c r="N60" s="1"/>
      <c r="O60" s="1"/>
      <c r="P60" s="1"/>
      <c r="Q60" s="1"/>
      <c r="BP60" s="106"/>
    </row>
    <row r="61" spans="1:68" ht="16.5" customHeight="1" x14ac:dyDescent="0.15">
      <c r="A61" s="1"/>
      <c r="B61" s="75"/>
      <c r="C61" s="82"/>
      <c r="D61" s="83"/>
      <c r="E61" s="83"/>
      <c r="F61" s="83"/>
      <c r="G61" s="83"/>
      <c r="H61" s="83"/>
      <c r="I61" s="83"/>
      <c r="J61" s="83"/>
      <c r="K61" s="84"/>
      <c r="L61" s="2"/>
      <c r="M61" s="1"/>
      <c r="N61" s="1"/>
      <c r="O61" s="1"/>
      <c r="P61" s="1"/>
      <c r="Q61" s="1"/>
      <c r="BP61" s="78"/>
    </row>
    <row r="62" spans="1:68" ht="9.9499999999999993" customHeight="1" x14ac:dyDescent="0.15">
      <c r="A62" s="1"/>
      <c r="B62" s="75"/>
      <c r="C62" s="1"/>
      <c r="D62" s="1"/>
      <c r="E62" s="1"/>
      <c r="F62" s="1"/>
      <c r="G62" s="1"/>
      <c r="H62" s="1"/>
      <c r="I62" s="1"/>
      <c r="J62" s="1"/>
      <c r="K62" s="1"/>
      <c r="L62" s="2"/>
      <c r="M62" s="1"/>
      <c r="N62" s="1"/>
      <c r="O62" s="1"/>
      <c r="P62" s="1"/>
      <c r="Q62" s="1"/>
    </row>
  </sheetData>
  <sheetProtection sheet="1" objects="1" scenarios="1"/>
  <mergeCells count="192">
    <mergeCell ref="BP59:BP60"/>
    <mergeCell ref="BO27:BO28"/>
    <mergeCell ref="BO29:BO30"/>
    <mergeCell ref="BO31:BO32"/>
    <mergeCell ref="C55:K55"/>
    <mergeCell ref="C31:C32"/>
    <mergeCell ref="D31:D32"/>
    <mergeCell ref="E31:E32"/>
    <mergeCell ref="F31:G32"/>
    <mergeCell ref="H31:H32"/>
    <mergeCell ref="BI31:BI32"/>
    <mergeCell ref="B33:C34"/>
    <mergeCell ref="F33:G33"/>
    <mergeCell ref="H33:K33"/>
    <mergeCell ref="F34:G34"/>
    <mergeCell ref="H34:K34"/>
    <mergeCell ref="I31:J32"/>
    <mergeCell ref="K31:K32"/>
    <mergeCell ref="BC31:BC32"/>
    <mergeCell ref="BD31:BD32"/>
    <mergeCell ref="BH31:BH32"/>
    <mergeCell ref="BD27:BD28"/>
    <mergeCell ref="BH27:BH28"/>
    <mergeCell ref="BI27:BI28"/>
    <mergeCell ref="C29:C30"/>
    <mergeCell ref="BI29:BI30"/>
    <mergeCell ref="C27:C28"/>
    <mergeCell ref="D27:D28"/>
    <mergeCell ref="E27:E28"/>
    <mergeCell ref="F27:G28"/>
    <mergeCell ref="H27:H28"/>
    <mergeCell ref="I27:J28"/>
    <mergeCell ref="K27:K28"/>
    <mergeCell ref="BC27:BC28"/>
    <mergeCell ref="D29:D30"/>
    <mergeCell ref="E29:E30"/>
    <mergeCell ref="F29:G30"/>
    <mergeCell ref="H29:H30"/>
    <mergeCell ref="I29:J30"/>
    <mergeCell ref="K29:K30"/>
    <mergeCell ref="BC29:BC30"/>
    <mergeCell ref="BD29:BD30"/>
    <mergeCell ref="BH29:BH30"/>
    <mergeCell ref="I25:J26"/>
    <mergeCell ref="K25:K26"/>
    <mergeCell ref="BC25:BC26"/>
    <mergeCell ref="BD23:BD24"/>
    <mergeCell ref="BH23:BH24"/>
    <mergeCell ref="BI23:BI24"/>
    <mergeCell ref="C25:C26"/>
    <mergeCell ref="D25:D26"/>
    <mergeCell ref="E25:E26"/>
    <mergeCell ref="F25:G26"/>
    <mergeCell ref="H25:H26"/>
    <mergeCell ref="BI25:BI26"/>
    <mergeCell ref="BD25:BD26"/>
    <mergeCell ref="BH25:BH26"/>
    <mergeCell ref="C23:C24"/>
    <mergeCell ref="D23:D24"/>
    <mergeCell ref="E23:E24"/>
    <mergeCell ref="F23:G24"/>
    <mergeCell ref="H23:H24"/>
    <mergeCell ref="I23:J24"/>
    <mergeCell ref="K23:K24"/>
    <mergeCell ref="BC23:BC24"/>
    <mergeCell ref="C19:C20"/>
    <mergeCell ref="D19:D20"/>
    <mergeCell ref="E19:E20"/>
    <mergeCell ref="F19:G20"/>
    <mergeCell ref="H19:H20"/>
    <mergeCell ref="BI19:BI20"/>
    <mergeCell ref="C21:C22"/>
    <mergeCell ref="D21:D22"/>
    <mergeCell ref="E21:E22"/>
    <mergeCell ref="F21:G22"/>
    <mergeCell ref="H21:H22"/>
    <mergeCell ref="I21:J22"/>
    <mergeCell ref="K21:K22"/>
    <mergeCell ref="BC21:BC22"/>
    <mergeCell ref="I19:J20"/>
    <mergeCell ref="K19:K20"/>
    <mergeCell ref="BC19:BC20"/>
    <mergeCell ref="BD19:BD20"/>
    <mergeCell ref="BH19:BH20"/>
    <mergeCell ref="BD21:BD22"/>
    <mergeCell ref="BH21:BH22"/>
    <mergeCell ref="BI21:BI22"/>
    <mergeCell ref="BC17:BC18"/>
    <mergeCell ref="BD17:BD18"/>
    <mergeCell ref="BH17:BH18"/>
    <mergeCell ref="BI17:BI18"/>
    <mergeCell ref="C15:C16"/>
    <mergeCell ref="D15:D16"/>
    <mergeCell ref="E15:E16"/>
    <mergeCell ref="F15:G16"/>
    <mergeCell ref="H15:H16"/>
    <mergeCell ref="I15:J16"/>
    <mergeCell ref="K15:K16"/>
    <mergeCell ref="C17:C18"/>
    <mergeCell ref="D17:D18"/>
    <mergeCell ref="E17:E18"/>
    <mergeCell ref="F17:G18"/>
    <mergeCell ref="H17:H18"/>
    <mergeCell ref="I17:J18"/>
    <mergeCell ref="K17:K18"/>
    <mergeCell ref="BC15:BC16"/>
    <mergeCell ref="BD15:BD16"/>
    <mergeCell ref="BH15:BH16"/>
    <mergeCell ref="BI15:BI16"/>
    <mergeCell ref="P11:P12"/>
    <mergeCell ref="BJ11:BJ12"/>
    <mergeCell ref="BK11:BK12"/>
    <mergeCell ref="BL11:BL12"/>
    <mergeCell ref="C13:C14"/>
    <mergeCell ref="D13:D14"/>
    <mergeCell ref="E13:E14"/>
    <mergeCell ref="F13:G14"/>
    <mergeCell ref="H13:H14"/>
    <mergeCell ref="BI13:BI14"/>
    <mergeCell ref="I13:J14"/>
    <mergeCell ref="K13:K14"/>
    <mergeCell ref="BC13:BC14"/>
    <mergeCell ref="BD13:BD14"/>
    <mergeCell ref="BH13:BH14"/>
    <mergeCell ref="G9:K9"/>
    <mergeCell ref="B11:B12"/>
    <mergeCell ref="C11:E11"/>
    <mergeCell ref="F11:G12"/>
    <mergeCell ref="H11:H12"/>
    <mergeCell ref="I11:J12"/>
    <mergeCell ref="K11:K12"/>
    <mergeCell ref="I2:K2"/>
    <mergeCell ref="B3:K3"/>
    <mergeCell ref="B5:D5"/>
    <mergeCell ref="G5:K5"/>
    <mergeCell ref="G6:K6"/>
    <mergeCell ref="G8:H8"/>
    <mergeCell ref="J8:K8"/>
    <mergeCell ref="BM31:BM32"/>
    <mergeCell ref="BM13:BM14"/>
    <mergeCell ref="BM15:BM16"/>
    <mergeCell ref="BM17:BM18"/>
    <mergeCell ref="BM19:BM20"/>
    <mergeCell ref="BM21:BM22"/>
    <mergeCell ref="BM23:BM24"/>
    <mergeCell ref="BM25:BM26"/>
    <mergeCell ref="BM27:BM28"/>
    <mergeCell ref="BM29:BM30"/>
    <mergeCell ref="BR17:BR18"/>
    <mergeCell ref="BR19:BR20"/>
    <mergeCell ref="BR21:BR22"/>
    <mergeCell ref="BR23:BR24"/>
    <mergeCell ref="BR25:BR26"/>
    <mergeCell ref="BO13:BO14"/>
    <mergeCell ref="BP13:BP14"/>
    <mergeCell ref="BP15:BP16"/>
    <mergeCell ref="BQ13:BQ14"/>
    <mergeCell ref="BP17:BP18"/>
    <mergeCell ref="BP19:BP20"/>
    <mergeCell ref="BP21:BP22"/>
    <mergeCell ref="BP23:BP24"/>
    <mergeCell ref="BP25:BP26"/>
    <mergeCell ref="BO15:BO16"/>
    <mergeCell ref="BO17:BO18"/>
    <mergeCell ref="BO19:BO20"/>
    <mergeCell ref="BO21:BO22"/>
    <mergeCell ref="BO23:BO24"/>
    <mergeCell ref="BO25:BO26"/>
    <mergeCell ref="N3:P4"/>
    <mergeCell ref="N5:P9"/>
    <mergeCell ref="BR27:BR28"/>
    <mergeCell ref="BR29:BR30"/>
    <mergeCell ref="BR31:BR32"/>
    <mergeCell ref="BU11:BU12"/>
    <mergeCell ref="BT11:BT12"/>
    <mergeCell ref="BS11:BS12"/>
    <mergeCell ref="BV11:BV12"/>
    <mergeCell ref="BR11:BR12"/>
    <mergeCell ref="BP27:BP28"/>
    <mergeCell ref="BP29:BP30"/>
    <mergeCell ref="BP31:BP32"/>
    <mergeCell ref="BQ15:BQ16"/>
    <mergeCell ref="BQ17:BQ18"/>
    <mergeCell ref="BQ19:BQ20"/>
    <mergeCell ref="BQ21:BQ22"/>
    <mergeCell ref="BQ23:BQ24"/>
    <mergeCell ref="BQ25:BQ26"/>
    <mergeCell ref="BQ27:BQ28"/>
    <mergeCell ref="BQ29:BQ30"/>
    <mergeCell ref="BQ31:BQ32"/>
    <mergeCell ref="BR13:BR14"/>
    <mergeCell ref="BR15:BR16"/>
  </mergeCells>
  <phoneticPr fontId="2"/>
  <conditionalFormatting sqref="N13:N32">
    <cfRule type="expression" dxfId="3" priority="3">
      <formula>$BN13&lt;&gt;"選択不要"</formula>
    </cfRule>
    <cfRule type="expression" dxfId="2" priority="17">
      <formula>BN13="選択不要"</formula>
    </cfRule>
  </conditionalFormatting>
  <conditionalFormatting sqref="P13:P32">
    <cfRule type="expression" dxfId="1" priority="1">
      <formula>OR(C13&lt;&gt;"",AND(C12&lt;&gt;"",C13="",C14="",D11&lt;&gt;""),AND(C10&lt;&gt;"",C12&lt;&gt;"",D12&lt;&gt;""))</formula>
    </cfRule>
    <cfRule type="expression" dxfId="0" priority="2">
      <formula>AND(ISBLANK(C13),ISBLANK(C12))</formula>
    </cfRule>
  </conditionalFormatting>
  <dataValidations count="2">
    <dataValidation type="list" allowBlank="1" showInputMessage="1" showErrorMessage="1" sqref="C13:C32" xr:uid="{00000000-0002-0000-0000-000000000000}">
      <formula1>型式承認番号</formula1>
    </dataValidation>
    <dataValidation type="list" allowBlank="1" showInputMessage="1" showErrorMessage="1" sqref="E13:E32" xr:uid="{00000000-0002-0000-0000-000001000000}">
      <formula1>INDIRECT(BM13)</formula1>
    </dataValidation>
  </dataValidations>
  <pageMargins left="0.78740157480314965" right="0" top="0.39370078740157483" bottom="0" header="0.51181102362204722" footer="0.27559055118110237"/>
  <pageSetup paperSize="9" scale="93" orientation="portrait" r:id="rId1"/>
  <headerFooter alignWithMargins="0"/>
  <colBreaks count="1" manualBreakCount="1">
    <brk id="12" max="52" man="1"/>
  </colBreaks>
  <ignoredErrors>
    <ignoredError sqref="D15:D32 BC13:BD32 D13:D14 BI13:BI32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>
                  <from>
                    <xdr:col>1</xdr:col>
                    <xdr:colOff>381000</xdr:colOff>
                    <xdr:row>38</xdr:row>
                    <xdr:rowOff>0</xdr:rowOff>
                  </from>
                  <to>
                    <xdr:col>1</xdr:col>
                    <xdr:colOff>561975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>
                  <from>
                    <xdr:col>2</xdr:col>
                    <xdr:colOff>333375</xdr:colOff>
                    <xdr:row>37</xdr:row>
                    <xdr:rowOff>142875</xdr:rowOff>
                  </from>
                  <to>
                    <xdr:col>2</xdr:col>
                    <xdr:colOff>514350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>
                  <from>
                    <xdr:col>1</xdr:col>
                    <xdr:colOff>381000</xdr:colOff>
                    <xdr:row>43</xdr:row>
                    <xdr:rowOff>0</xdr:rowOff>
                  </from>
                  <to>
                    <xdr:col>1</xdr:col>
                    <xdr:colOff>561975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>
                  <from>
                    <xdr:col>1</xdr:col>
                    <xdr:colOff>381000</xdr:colOff>
                    <xdr:row>43</xdr:row>
                    <xdr:rowOff>142875</xdr:rowOff>
                  </from>
                  <to>
                    <xdr:col>1</xdr:col>
                    <xdr:colOff>561975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>
                  <from>
                    <xdr:col>1</xdr:col>
                    <xdr:colOff>381000</xdr:colOff>
                    <xdr:row>44</xdr:row>
                    <xdr:rowOff>142875</xdr:rowOff>
                  </from>
                  <to>
                    <xdr:col>1</xdr:col>
                    <xdr:colOff>561975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>
                  <from>
                    <xdr:col>1</xdr:col>
                    <xdr:colOff>381000</xdr:colOff>
                    <xdr:row>47</xdr:row>
                    <xdr:rowOff>142875</xdr:rowOff>
                  </from>
                  <to>
                    <xdr:col>1</xdr:col>
                    <xdr:colOff>561975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Fill="0" autoLine="0" autoPict="0">
                <anchor>
                  <from>
                    <xdr:col>2</xdr:col>
                    <xdr:colOff>333375</xdr:colOff>
                    <xdr:row>47</xdr:row>
                    <xdr:rowOff>142875</xdr:rowOff>
                  </from>
                  <to>
                    <xdr:col>2</xdr:col>
                    <xdr:colOff>514350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r:id="rId11" name="Option Button 38">
              <controlPr defaultSize="0" autoFill="0" autoLine="0" autoPict="0">
                <anchor moveWithCells="1">
                  <from>
                    <xdr:col>15</xdr:col>
                    <xdr:colOff>314325</xdr:colOff>
                    <xdr:row>12</xdr:row>
                    <xdr:rowOff>38100</xdr:rowOff>
                  </from>
                  <to>
                    <xdr:col>15</xdr:col>
                    <xdr:colOff>1000125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12" name="Option Button 39">
              <controlPr defaultSize="0" autoFill="0" autoLine="0" autoPict="0">
                <anchor moveWithCells="1">
                  <from>
                    <xdr:col>15</xdr:col>
                    <xdr:colOff>314325</xdr:colOff>
                    <xdr:row>12</xdr:row>
                    <xdr:rowOff>200025</xdr:rowOff>
                  </from>
                  <to>
                    <xdr:col>15</xdr:col>
                    <xdr:colOff>1000125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2" r:id="rId13" name="Option Button 40">
              <controlPr defaultSize="0" autoFill="0" autoLine="0" autoPict="0">
                <anchor moveWithCells="1">
                  <from>
                    <xdr:col>15</xdr:col>
                    <xdr:colOff>314325</xdr:colOff>
                    <xdr:row>14</xdr:row>
                    <xdr:rowOff>57150</xdr:rowOff>
                  </from>
                  <to>
                    <xdr:col>15</xdr:col>
                    <xdr:colOff>1000125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r:id="rId14" name="Option Button 41">
              <controlPr defaultSize="0" autoFill="0" autoLine="0" autoPict="0">
                <anchor moveWithCells="1">
                  <from>
                    <xdr:col>15</xdr:col>
                    <xdr:colOff>314325</xdr:colOff>
                    <xdr:row>15</xdr:row>
                    <xdr:rowOff>9525</xdr:rowOff>
                  </from>
                  <to>
                    <xdr:col>15</xdr:col>
                    <xdr:colOff>1000125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4" r:id="rId15" name="Option Button 42">
              <controlPr defaultSize="0" autoFill="0" autoLine="0" autoPict="0">
                <anchor moveWithCells="1">
                  <from>
                    <xdr:col>15</xdr:col>
                    <xdr:colOff>314325</xdr:colOff>
                    <xdr:row>16</xdr:row>
                    <xdr:rowOff>47625</xdr:rowOff>
                  </from>
                  <to>
                    <xdr:col>15</xdr:col>
                    <xdr:colOff>1000125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5" r:id="rId16" name="Option Button 43">
              <controlPr defaultSize="0" autoFill="0" autoLine="0" autoPict="0">
                <anchor moveWithCells="1">
                  <from>
                    <xdr:col>15</xdr:col>
                    <xdr:colOff>314325</xdr:colOff>
                    <xdr:row>16</xdr:row>
                    <xdr:rowOff>200025</xdr:rowOff>
                  </from>
                  <to>
                    <xdr:col>15</xdr:col>
                    <xdr:colOff>1000125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6" r:id="rId17" name="Option Button 44">
              <controlPr defaultSize="0" autoFill="0" autoLine="0" autoPict="0">
                <anchor moveWithCells="1">
                  <from>
                    <xdr:col>15</xdr:col>
                    <xdr:colOff>314325</xdr:colOff>
                    <xdr:row>18</xdr:row>
                    <xdr:rowOff>66675</xdr:rowOff>
                  </from>
                  <to>
                    <xdr:col>15</xdr:col>
                    <xdr:colOff>1000125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r:id="rId18" name="Option Button 45">
              <controlPr defaultSize="0" autoFill="0" autoLine="0" autoPict="0">
                <anchor moveWithCells="1">
                  <from>
                    <xdr:col>15</xdr:col>
                    <xdr:colOff>314325</xdr:colOff>
                    <xdr:row>19</xdr:row>
                    <xdr:rowOff>9525</xdr:rowOff>
                  </from>
                  <to>
                    <xdr:col>15</xdr:col>
                    <xdr:colOff>1000125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8" r:id="rId19" name="Option Button 46">
              <controlPr defaultSize="0" autoFill="0" autoLine="0" autoPict="0">
                <anchor moveWithCells="1">
                  <from>
                    <xdr:col>15</xdr:col>
                    <xdr:colOff>314325</xdr:colOff>
                    <xdr:row>20</xdr:row>
                    <xdr:rowOff>57150</xdr:rowOff>
                  </from>
                  <to>
                    <xdr:col>15</xdr:col>
                    <xdr:colOff>1000125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9" r:id="rId20" name="Option Button 47">
              <controlPr defaultSize="0" autoFill="0" autoLine="0" autoPict="0">
                <anchor moveWithCells="1">
                  <from>
                    <xdr:col>15</xdr:col>
                    <xdr:colOff>314325</xdr:colOff>
                    <xdr:row>21</xdr:row>
                    <xdr:rowOff>9525</xdr:rowOff>
                  </from>
                  <to>
                    <xdr:col>15</xdr:col>
                    <xdr:colOff>1000125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0" r:id="rId21" name="Option Button 48">
              <controlPr defaultSize="0" autoFill="0" autoLine="0" autoPict="0">
                <anchor moveWithCells="1">
                  <from>
                    <xdr:col>15</xdr:col>
                    <xdr:colOff>314325</xdr:colOff>
                    <xdr:row>22</xdr:row>
                    <xdr:rowOff>66675</xdr:rowOff>
                  </from>
                  <to>
                    <xdr:col>15</xdr:col>
                    <xdr:colOff>1000125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1" r:id="rId22" name="Option Button 49">
              <controlPr defaultSize="0" autoFill="0" autoLine="0" autoPict="0">
                <anchor moveWithCells="1">
                  <from>
                    <xdr:col>15</xdr:col>
                    <xdr:colOff>314325</xdr:colOff>
                    <xdr:row>23</xdr:row>
                    <xdr:rowOff>19050</xdr:rowOff>
                  </from>
                  <to>
                    <xdr:col>15</xdr:col>
                    <xdr:colOff>1000125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2" r:id="rId23" name="Option Button 50">
              <controlPr defaultSize="0" autoFill="0" autoLine="0" autoPict="0">
                <anchor moveWithCells="1">
                  <from>
                    <xdr:col>15</xdr:col>
                    <xdr:colOff>314325</xdr:colOff>
                    <xdr:row>24</xdr:row>
                    <xdr:rowOff>66675</xdr:rowOff>
                  </from>
                  <to>
                    <xdr:col>15</xdr:col>
                    <xdr:colOff>1000125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3" r:id="rId24" name="Option Button 51">
              <controlPr defaultSize="0" autoFill="0" autoLine="0" autoPict="0">
                <anchor moveWithCells="1">
                  <from>
                    <xdr:col>15</xdr:col>
                    <xdr:colOff>314325</xdr:colOff>
                    <xdr:row>25</xdr:row>
                    <xdr:rowOff>9525</xdr:rowOff>
                  </from>
                  <to>
                    <xdr:col>15</xdr:col>
                    <xdr:colOff>1000125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4" r:id="rId25" name="Option Button 52">
              <controlPr defaultSize="0" autoFill="0" autoLine="0" autoPict="0">
                <anchor moveWithCells="1">
                  <from>
                    <xdr:col>15</xdr:col>
                    <xdr:colOff>314325</xdr:colOff>
                    <xdr:row>26</xdr:row>
                    <xdr:rowOff>66675</xdr:rowOff>
                  </from>
                  <to>
                    <xdr:col>15</xdr:col>
                    <xdr:colOff>1000125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5" r:id="rId26" name="Option Button 53">
              <controlPr defaultSize="0" autoFill="0" autoLine="0" autoPict="0">
                <anchor moveWithCells="1">
                  <from>
                    <xdr:col>15</xdr:col>
                    <xdr:colOff>314325</xdr:colOff>
                    <xdr:row>27</xdr:row>
                    <xdr:rowOff>19050</xdr:rowOff>
                  </from>
                  <to>
                    <xdr:col>15</xdr:col>
                    <xdr:colOff>1000125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6" r:id="rId27" name="Option Button 54">
              <controlPr defaultSize="0" autoFill="0" autoLine="0" autoPict="0">
                <anchor moveWithCells="1">
                  <from>
                    <xdr:col>15</xdr:col>
                    <xdr:colOff>314325</xdr:colOff>
                    <xdr:row>28</xdr:row>
                    <xdr:rowOff>66675</xdr:rowOff>
                  </from>
                  <to>
                    <xdr:col>15</xdr:col>
                    <xdr:colOff>1000125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7" r:id="rId28" name="Option Button 55">
              <controlPr defaultSize="0" autoFill="0" autoLine="0" autoPict="0">
                <anchor moveWithCells="1">
                  <from>
                    <xdr:col>15</xdr:col>
                    <xdr:colOff>314325</xdr:colOff>
                    <xdr:row>29</xdr:row>
                    <xdr:rowOff>19050</xdr:rowOff>
                  </from>
                  <to>
                    <xdr:col>15</xdr:col>
                    <xdr:colOff>1000125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8" r:id="rId29" name="Option Button 56">
              <controlPr defaultSize="0" autoFill="0" autoLine="0" autoPict="0">
                <anchor moveWithCells="1">
                  <from>
                    <xdr:col>15</xdr:col>
                    <xdr:colOff>314325</xdr:colOff>
                    <xdr:row>30</xdr:row>
                    <xdr:rowOff>76200</xdr:rowOff>
                  </from>
                  <to>
                    <xdr:col>15</xdr:col>
                    <xdr:colOff>1000125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9" r:id="rId30" name="Option Button 57">
              <controlPr defaultSize="0" autoFill="0" autoLine="0" autoPict="0">
                <anchor moveWithCells="1">
                  <from>
                    <xdr:col>15</xdr:col>
                    <xdr:colOff>314325</xdr:colOff>
                    <xdr:row>31</xdr:row>
                    <xdr:rowOff>28575</xdr:rowOff>
                  </from>
                  <to>
                    <xdr:col>15</xdr:col>
                    <xdr:colOff>1000125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0" r:id="rId31" name="Group Box 58">
              <controlPr defaultSize="0" autoFill="0" autoPict="0">
                <anchor moveWithCells="1">
                  <from>
                    <xdr:col>15</xdr:col>
                    <xdr:colOff>9525</xdr:colOff>
                    <xdr:row>12</xdr:row>
                    <xdr:rowOff>9525</xdr:rowOff>
                  </from>
                  <to>
                    <xdr:col>16</xdr:col>
                    <xdr:colOff>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1" r:id="rId32" name="Group Box 59">
              <controlPr defaultSize="0" autoFill="0" autoPict="0">
                <anchor moveWithCells="1">
                  <from>
                    <xdr:col>15</xdr:col>
                    <xdr:colOff>9525</xdr:colOff>
                    <xdr:row>14</xdr:row>
                    <xdr:rowOff>9525</xdr:rowOff>
                  </from>
                  <to>
                    <xdr:col>16</xdr:col>
                    <xdr:colOff>0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2" r:id="rId33" name="Group Box 60">
              <controlPr defaultSize="0" autoFill="0" autoPict="0">
                <anchor moveWithCells="1">
                  <from>
                    <xdr:col>15</xdr:col>
                    <xdr:colOff>9525</xdr:colOff>
                    <xdr:row>16</xdr:row>
                    <xdr:rowOff>9525</xdr:rowOff>
                  </from>
                  <to>
                    <xdr:col>16</xdr:col>
                    <xdr:colOff>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3" r:id="rId34" name="Group Box 61">
              <controlPr defaultSize="0" autoFill="0" autoPict="0">
                <anchor moveWithCells="1">
                  <from>
                    <xdr:col>15</xdr:col>
                    <xdr:colOff>9525</xdr:colOff>
                    <xdr:row>18</xdr:row>
                    <xdr:rowOff>9525</xdr:rowOff>
                  </from>
                  <to>
                    <xdr:col>16</xdr:col>
                    <xdr:colOff>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4" r:id="rId35" name="Group Box 62">
              <controlPr defaultSize="0" autoFill="0" autoPict="0">
                <anchor moveWithCells="1">
                  <from>
                    <xdr:col>15</xdr:col>
                    <xdr:colOff>9525</xdr:colOff>
                    <xdr:row>20</xdr:row>
                    <xdr:rowOff>9525</xdr:rowOff>
                  </from>
                  <to>
                    <xdr:col>16</xdr:col>
                    <xdr:colOff>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5" r:id="rId36" name="Group Box 63">
              <controlPr defaultSize="0" autoFill="0" autoPict="0">
                <anchor moveWithCells="1">
                  <from>
                    <xdr:col>15</xdr:col>
                    <xdr:colOff>9525</xdr:colOff>
                    <xdr:row>22</xdr:row>
                    <xdr:rowOff>9525</xdr:rowOff>
                  </from>
                  <to>
                    <xdr:col>16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6" r:id="rId37" name="Group Box 64">
              <controlPr defaultSize="0" autoFill="0" autoPict="0">
                <anchor moveWithCells="1">
                  <from>
                    <xdr:col>15</xdr:col>
                    <xdr:colOff>9525</xdr:colOff>
                    <xdr:row>24</xdr:row>
                    <xdr:rowOff>19050</xdr:rowOff>
                  </from>
                  <to>
                    <xdr:col>16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7" r:id="rId38" name="Group Box 65">
              <controlPr defaultSize="0" autoFill="0" autoPict="0">
                <anchor moveWithCells="1">
                  <from>
                    <xdr:col>15</xdr:col>
                    <xdr:colOff>9525</xdr:colOff>
                    <xdr:row>26</xdr:row>
                    <xdr:rowOff>19050</xdr:rowOff>
                  </from>
                  <to>
                    <xdr:col>16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8" r:id="rId39" name="Group Box 66">
              <controlPr defaultSize="0" autoFill="0" autoPict="0">
                <anchor moveWithCells="1">
                  <from>
                    <xdr:col>15</xdr:col>
                    <xdr:colOff>9525</xdr:colOff>
                    <xdr:row>28</xdr:row>
                    <xdr:rowOff>19050</xdr:rowOff>
                  </from>
                  <to>
                    <xdr:col>16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9" r:id="rId40" name="Group Box 67">
              <controlPr defaultSize="0" autoFill="0" autoPict="0">
                <anchor moveWithCells="1">
                  <from>
                    <xdr:col>15</xdr:col>
                    <xdr:colOff>9525</xdr:colOff>
                    <xdr:row>30</xdr:row>
                    <xdr:rowOff>19050</xdr:rowOff>
                  </from>
                  <to>
                    <xdr:col>16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3" r:id="rId41" name="Option Button 5029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5" r:id="rId42" name="Option Button 5031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6" r:id="rId43" name="Group Box 5032">
              <controlPr defaultSize="0" autoFill="0" autoPict="0">
                <anchor moveWithCells="1">
                  <from>
                    <xdr:col>13</xdr:col>
                    <xdr:colOff>9525</xdr:colOff>
                    <xdr:row>14</xdr:row>
                    <xdr:rowOff>9525</xdr:rowOff>
                  </from>
                  <to>
                    <xdr:col>14</xdr:col>
                    <xdr:colOff>0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8" r:id="rId44" name="Option Button 5034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0" r:id="rId45" name="Option Button 5036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1" r:id="rId46" name="Group Box 5037">
              <controlPr defaultSize="0" autoFill="0" autoPict="0">
                <anchor moveWithCells="1">
                  <from>
                    <xdr:col>13</xdr:col>
                    <xdr:colOff>9525</xdr:colOff>
                    <xdr:row>16</xdr:row>
                    <xdr:rowOff>9525</xdr:rowOff>
                  </from>
                  <to>
                    <xdr:col>14</xdr:col>
                    <xdr:colOff>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3" r:id="rId47" name="Option Button 5039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5" r:id="rId48" name="Option Button 5041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6" r:id="rId49" name="Group Box 5042">
              <controlPr defaultSize="0" autoFill="0" autoPict="0">
                <anchor moveWithCells="1">
                  <from>
                    <xdr:col>13</xdr:col>
                    <xdr:colOff>9525</xdr:colOff>
                    <xdr:row>18</xdr:row>
                    <xdr:rowOff>9525</xdr:rowOff>
                  </from>
                  <to>
                    <xdr:col>14</xdr:col>
                    <xdr:colOff>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8" r:id="rId50" name="Option Button 5044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0" r:id="rId51" name="Option Button 5046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1" r:id="rId52" name="Group Box 5047">
              <controlPr defaultSize="0" autoFill="0" autoPict="0">
                <anchor moveWithCells="1">
                  <from>
                    <xdr:col>13</xdr:col>
                    <xdr:colOff>9525</xdr:colOff>
                    <xdr:row>20</xdr:row>
                    <xdr:rowOff>9525</xdr:rowOff>
                  </from>
                  <to>
                    <xdr:col>14</xdr:col>
                    <xdr:colOff>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3" r:id="rId53" name="Option Button 5049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5" r:id="rId54" name="Option Button 5051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6" r:id="rId55" name="Group Box 5052">
              <controlPr defaultSize="0" autoFill="0" autoPict="0">
                <anchor moveWithCells="1">
                  <from>
                    <xdr:col>13</xdr:col>
                    <xdr:colOff>9525</xdr:colOff>
                    <xdr:row>22</xdr:row>
                    <xdr:rowOff>9525</xdr:rowOff>
                  </from>
                  <to>
                    <xdr:col>14</xdr:col>
                    <xdr:colOff>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8" r:id="rId56" name="Option Button 5054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0" r:id="rId57" name="Option Button 5056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1" r:id="rId58" name="Group Box 5057">
              <controlPr defaultSize="0" autoFill="0" autoPict="0">
                <anchor moveWithCells="1">
                  <from>
                    <xdr:col>13</xdr:col>
                    <xdr:colOff>9525</xdr:colOff>
                    <xdr:row>24</xdr:row>
                    <xdr:rowOff>9525</xdr:rowOff>
                  </from>
                  <to>
                    <xdr:col>14</xdr:col>
                    <xdr:colOff>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6" r:id="rId59" name="Group Box 5062">
              <controlPr defaultSize="0" autoFill="0" autoPict="0">
                <anchor moveWithCells="1">
                  <from>
                    <xdr:col>13</xdr:col>
                    <xdr:colOff>9525</xdr:colOff>
                    <xdr:row>26</xdr:row>
                    <xdr:rowOff>9525</xdr:rowOff>
                  </from>
                  <to>
                    <xdr:col>14</xdr:col>
                    <xdr:colOff>0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1" r:id="rId60" name="Group Box 5067">
              <controlPr defaultSize="0" autoFill="0" autoPict="0">
                <anchor moveWithCells="1">
                  <from>
                    <xdr:col>13</xdr:col>
                    <xdr:colOff>9525</xdr:colOff>
                    <xdr:row>28</xdr:row>
                    <xdr:rowOff>9525</xdr:rowOff>
                  </from>
                  <to>
                    <xdr:col>14</xdr:col>
                    <xdr:colOff>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6" r:id="rId61" name="Group Box 5072">
              <controlPr defaultSize="0" autoFill="0" autoPict="0">
                <anchor moveWithCells="1">
                  <from>
                    <xdr:col>13</xdr:col>
                    <xdr:colOff>9525</xdr:colOff>
                    <xdr:row>30</xdr:row>
                    <xdr:rowOff>9525</xdr:rowOff>
                  </from>
                  <to>
                    <xdr:col>14</xdr:col>
                    <xdr:colOff>0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56" r:id="rId62" name="Option Button 5760">
              <controlPr defaultSize="0" autoFill="0" autoLine="0" autoPict="0">
                <anchor moveWithCells="1">
                  <from>
                    <xdr:col>13</xdr:col>
                    <xdr:colOff>266700</xdr:colOff>
                    <xdr:row>14</xdr:row>
                    <xdr:rowOff>57150</xdr:rowOff>
                  </from>
                  <to>
                    <xdr:col>13</xdr:col>
                    <xdr:colOff>447675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57" r:id="rId63" name="Option Button 5761">
              <controlPr defaultSize="0" autoFill="0" autoLine="0" autoPict="0">
                <anchor moveWithCells="1">
                  <from>
                    <xdr:col>13</xdr:col>
                    <xdr:colOff>266700</xdr:colOff>
                    <xdr:row>15</xdr:row>
                    <xdr:rowOff>0</xdr:rowOff>
                  </from>
                  <to>
                    <xdr:col>13</xdr:col>
                    <xdr:colOff>447675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45" r:id="rId64" name="Option Button 6049">
              <controlPr defaultSize="0" autoFill="0" autoLine="0" autoPict="0">
                <anchor moveWithCells="1">
                  <from>
                    <xdr:col>13</xdr:col>
                    <xdr:colOff>266700</xdr:colOff>
                    <xdr:row>16</xdr:row>
                    <xdr:rowOff>57150</xdr:rowOff>
                  </from>
                  <to>
                    <xdr:col>13</xdr:col>
                    <xdr:colOff>447675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46" r:id="rId65" name="Option Button 6050">
              <controlPr defaultSize="0" autoFill="0" autoLine="0" autoPict="0">
                <anchor moveWithCells="1">
                  <from>
                    <xdr:col>13</xdr:col>
                    <xdr:colOff>266700</xdr:colOff>
                    <xdr:row>17</xdr:row>
                    <xdr:rowOff>0</xdr:rowOff>
                  </from>
                  <to>
                    <xdr:col>13</xdr:col>
                    <xdr:colOff>447675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47" r:id="rId66" name="Option Button 6051">
              <controlPr defaultSize="0" autoFill="0" autoLine="0" autoPict="0">
                <anchor moveWithCells="1">
                  <from>
                    <xdr:col>13</xdr:col>
                    <xdr:colOff>266700</xdr:colOff>
                    <xdr:row>18</xdr:row>
                    <xdr:rowOff>57150</xdr:rowOff>
                  </from>
                  <to>
                    <xdr:col>13</xdr:col>
                    <xdr:colOff>447675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48" r:id="rId67" name="Option Button 6052">
              <controlPr defaultSize="0" autoFill="0" autoLine="0" autoPict="0">
                <anchor moveWithCells="1">
                  <from>
                    <xdr:col>13</xdr:col>
                    <xdr:colOff>266700</xdr:colOff>
                    <xdr:row>19</xdr:row>
                    <xdr:rowOff>0</xdr:rowOff>
                  </from>
                  <to>
                    <xdr:col>13</xdr:col>
                    <xdr:colOff>447675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49" r:id="rId68" name="Option Button 6053">
              <controlPr defaultSize="0" autoFill="0" autoLine="0" autoPict="0">
                <anchor moveWithCells="1">
                  <from>
                    <xdr:col>13</xdr:col>
                    <xdr:colOff>266700</xdr:colOff>
                    <xdr:row>20</xdr:row>
                    <xdr:rowOff>66675</xdr:rowOff>
                  </from>
                  <to>
                    <xdr:col>13</xdr:col>
                    <xdr:colOff>447675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50" r:id="rId69" name="Option Button 6054">
              <controlPr defaultSize="0" autoFill="0" autoLine="0" autoPict="0">
                <anchor moveWithCells="1">
                  <from>
                    <xdr:col>13</xdr:col>
                    <xdr:colOff>266700</xdr:colOff>
                    <xdr:row>21</xdr:row>
                    <xdr:rowOff>9525</xdr:rowOff>
                  </from>
                  <to>
                    <xdr:col>13</xdr:col>
                    <xdr:colOff>447675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92" r:id="rId70" name="Option Button 6096">
              <controlPr defaultSize="0" autoFill="0" autoLine="0" autoPict="0">
                <anchor moveWithCells="1">
                  <from>
                    <xdr:col>13</xdr:col>
                    <xdr:colOff>266700</xdr:colOff>
                    <xdr:row>22</xdr:row>
                    <xdr:rowOff>57150</xdr:rowOff>
                  </from>
                  <to>
                    <xdr:col>13</xdr:col>
                    <xdr:colOff>447675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93" r:id="rId71" name="Option Button 6097">
              <controlPr defaultSize="0" autoFill="0" autoLine="0" autoPict="0">
                <anchor moveWithCells="1">
                  <from>
                    <xdr:col>13</xdr:col>
                    <xdr:colOff>266700</xdr:colOff>
                    <xdr:row>23</xdr:row>
                    <xdr:rowOff>0</xdr:rowOff>
                  </from>
                  <to>
                    <xdr:col>13</xdr:col>
                    <xdr:colOff>447675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35" r:id="rId72" name="Option Button 6139">
              <controlPr defaultSize="0" autoFill="0" autoLine="0" autoPict="0">
                <anchor moveWithCells="1">
                  <from>
                    <xdr:col>13</xdr:col>
                    <xdr:colOff>266700</xdr:colOff>
                    <xdr:row>24</xdr:row>
                    <xdr:rowOff>66675</xdr:rowOff>
                  </from>
                  <to>
                    <xdr:col>13</xdr:col>
                    <xdr:colOff>447675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36" r:id="rId73" name="Option Button 6140">
              <controlPr defaultSize="0" autoFill="0" autoLine="0" autoPict="0">
                <anchor moveWithCells="1">
                  <from>
                    <xdr:col>13</xdr:col>
                    <xdr:colOff>266700</xdr:colOff>
                    <xdr:row>25</xdr:row>
                    <xdr:rowOff>9525</xdr:rowOff>
                  </from>
                  <to>
                    <xdr:col>13</xdr:col>
                    <xdr:colOff>447675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2" r:id="rId74" name="Option Button 6182">
              <controlPr defaultSize="0" autoFill="0" autoLine="0" autoPict="0">
                <anchor moveWithCells="1">
                  <from>
                    <xdr:col>13</xdr:col>
                    <xdr:colOff>266700</xdr:colOff>
                    <xdr:row>26</xdr:row>
                    <xdr:rowOff>66675</xdr:rowOff>
                  </from>
                  <to>
                    <xdr:col>13</xdr:col>
                    <xdr:colOff>447675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3" r:id="rId75" name="Option Button 6183">
              <controlPr defaultSize="0" autoFill="0" autoLine="0" autoPict="0">
                <anchor moveWithCells="1">
                  <from>
                    <xdr:col>13</xdr:col>
                    <xdr:colOff>266700</xdr:colOff>
                    <xdr:row>27</xdr:row>
                    <xdr:rowOff>9525</xdr:rowOff>
                  </from>
                  <to>
                    <xdr:col>13</xdr:col>
                    <xdr:colOff>447675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4" r:id="rId76" name="Option Button 6184">
              <controlPr defaultSize="0" autoFill="0" autoLine="0" autoPict="0">
                <anchor moveWithCells="1">
                  <from>
                    <xdr:col>13</xdr:col>
                    <xdr:colOff>266700</xdr:colOff>
                    <xdr:row>28</xdr:row>
                    <xdr:rowOff>57150</xdr:rowOff>
                  </from>
                  <to>
                    <xdr:col>13</xdr:col>
                    <xdr:colOff>447675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5" r:id="rId77" name="Option Button 6185">
              <controlPr defaultSize="0" autoFill="0" autoLine="0" autoPict="0">
                <anchor moveWithCells="1">
                  <from>
                    <xdr:col>13</xdr:col>
                    <xdr:colOff>266700</xdr:colOff>
                    <xdr:row>29</xdr:row>
                    <xdr:rowOff>0</xdr:rowOff>
                  </from>
                  <to>
                    <xdr:col>13</xdr:col>
                    <xdr:colOff>447675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0" r:id="rId78" name="Option Button 6270">
              <controlPr defaultSize="0" autoFill="0" autoLine="0" autoPict="0">
                <anchor moveWithCells="1">
                  <from>
                    <xdr:col>13</xdr:col>
                    <xdr:colOff>266700</xdr:colOff>
                    <xdr:row>30</xdr:row>
                    <xdr:rowOff>57150</xdr:rowOff>
                  </from>
                  <to>
                    <xdr:col>13</xdr:col>
                    <xdr:colOff>447675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1" r:id="rId79" name="Option Button 6271">
              <controlPr defaultSize="0" autoFill="0" autoLine="0" autoPict="0">
                <anchor moveWithCells="1">
                  <from>
                    <xdr:col>13</xdr:col>
                    <xdr:colOff>266700</xdr:colOff>
                    <xdr:row>31</xdr:row>
                    <xdr:rowOff>0</xdr:rowOff>
                  </from>
                  <to>
                    <xdr:col>13</xdr:col>
                    <xdr:colOff>447675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4" r:id="rId80" name="Option Button 4640">
              <controlPr defaultSize="0" autoFill="0" autoLine="0" autoPict="0">
                <anchor moveWithCells="1">
                  <from>
                    <xdr:col>13</xdr:col>
                    <xdr:colOff>266700</xdr:colOff>
                    <xdr:row>12</xdr:row>
                    <xdr:rowOff>47625</xdr:rowOff>
                  </from>
                  <to>
                    <xdr:col>13</xdr:col>
                    <xdr:colOff>447675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5" r:id="rId81" name="Option Button 4681">
              <controlPr defaultSize="0" autoFill="0" autoLine="0" autoPict="0">
                <anchor moveWithCells="1">
                  <from>
                    <xdr:col>13</xdr:col>
                    <xdr:colOff>266700</xdr:colOff>
                    <xdr:row>13</xdr:row>
                    <xdr:rowOff>0</xdr:rowOff>
                  </from>
                  <to>
                    <xdr:col>13</xdr:col>
                    <xdr:colOff>447675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1" r:id="rId82" name="Group Box 5027">
              <controlPr defaultSize="0" autoFill="0" autoPict="0">
                <anchor moveWithCells="1">
                  <from>
                    <xdr:col>13</xdr:col>
                    <xdr:colOff>9525</xdr:colOff>
                    <xdr:row>12</xdr:row>
                    <xdr:rowOff>9525</xdr:rowOff>
                  </from>
                  <to>
                    <xdr:col>14</xdr:col>
                    <xdr:colOff>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76" r:id="rId83" name="Option Button 10044">
              <controlPr defaultSize="0" autoFill="0" autoLine="0" autoPict="0">
                <anchor moveWithCells="1">
                  <from>
                    <xdr:col>2</xdr:col>
                    <xdr:colOff>123825</xdr:colOff>
                    <xdr:row>58</xdr:row>
                    <xdr:rowOff>9525</xdr:rowOff>
                  </from>
                  <to>
                    <xdr:col>3</xdr:col>
                    <xdr:colOff>209550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57" r:id="rId84" name="Option Button 10125">
              <controlPr defaultSize="0" autoFill="0" autoLine="0" autoPict="0">
                <anchor moveWithCells="1">
                  <from>
                    <xdr:col>2</xdr:col>
                    <xdr:colOff>123825</xdr:colOff>
                    <xdr:row>59</xdr:row>
                    <xdr:rowOff>161925</xdr:rowOff>
                  </from>
                  <to>
                    <xdr:col>3</xdr:col>
                    <xdr:colOff>409575</xdr:colOff>
                    <xdr:row>60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58" r:id="rId85" name="Option Button 10126">
              <controlPr defaultSize="0" autoFill="0" autoLine="0" autoPict="0">
                <anchor moveWithCells="1">
                  <from>
                    <xdr:col>4</xdr:col>
                    <xdr:colOff>704850</xdr:colOff>
                    <xdr:row>58</xdr:row>
                    <xdr:rowOff>19050</xdr:rowOff>
                  </from>
                  <to>
                    <xdr:col>6</xdr:col>
                    <xdr:colOff>114300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59" r:id="rId86" name="Option Button 10127">
              <controlPr defaultSize="0" autoFill="0" autoLine="0" autoPict="0">
                <anchor moveWithCells="1">
                  <from>
                    <xdr:col>2</xdr:col>
                    <xdr:colOff>123825</xdr:colOff>
                    <xdr:row>58</xdr:row>
                    <xdr:rowOff>180975</xdr:rowOff>
                  </from>
                  <to>
                    <xdr:col>3</xdr:col>
                    <xdr:colOff>209550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62" r:id="rId87" name="Option Button 10130">
              <controlPr defaultSize="0" autoFill="0" autoLine="0" autoPict="0">
                <anchor moveWithCells="1">
                  <from>
                    <xdr:col>3</xdr:col>
                    <xdr:colOff>361950</xdr:colOff>
                    <xdr:row>58</xdr:row>
                    <xdr:rowOff>190500</xdr:rowOff>
                  </from>
                  <to>
                    <xdr:col>4</xdr:col>
                    <xdr:colOff>476250</xdr:colOff>
                    <xdr:row>59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63" r:id="rId88" name="Option Button 10131">
              <controlPr defaultSize="0" autoFill="0" autoLine="0" autoPict="0">
                <anchor moveWithCells="1">
                  <from>
                    <xdr:col>8</xdr:col>
                    <xdr:colOff>76200</xdr:colOff>
                    <xdr:row>58</xdr:row>
                    <xdr:rowOff>19050</xdr:rowOff>
                  </from>
                  <to>
                    <xdr:col>10</xdr:col>
                    <xdr:colOff>161925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64" r:id="rId89" name="Option Button 10132">
              <controlPr defaultSize="0" autoFill="0" autoLine="0" autoPict="0">
                <anchor moveWithCells="1">
                  <from>
                    <xdr:col>4</xdr:col>
                    <xdr:colOff>704850</xdr:colOff>
                    <xdr:row>58</xdr:row>
                    <xdr:rowOff>180975</xdr:rowOff>
                  </from>
                  <to>
                    <xdr:col>6</xdr:col>
                    <xdr:colOff>133350</xdr:colOff>
                    <xdr:row>59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65" r:id="rId90" name="Option Button 10133">
              <controlPr defaultSize="0" autoFill="0" autoLine="0" autoPict="0">
                <anchor moveWithCells="1">
                  <from>
                    <xdr:col>4</xdr:col>
                    <xdr:colOff>704850</xdr:colOff>
                    <xdr:row>59</xdr:row>
                    <xdr:rowOff>161925</xdr:rowOff>
                  </from>
                  <to>
                    <xdr:col>6</xdr:col>
                    <xdr:colOff>123825</xdr:colOff>
                    <xdr:row>60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66" r:id="rId91" name="Option Button 10134">
              <controlPr defaultSize="0" autoFill="0" autoLine="0" autoPict="0">
                <anchor moveWithCells="1">
                  <from>
                    <xdr:col>6</xdr:col>
                    <xdr:colOff>314325</xdr:colOff>
                    <xdr:row>58</xdr:row>
                    <xdr:rowOff>0</xdr:rowOff>
                  </from>
                  <to>
                    <xdr:col>7</xdr:col>
                    <xdr:colOff>800100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67" r:id="rId92" name="Option Button 10135">
              <controlPr defaultSize="0" autoFill="0" autoLine="0" autoPict="0">
                <anchor moveWithCells="1">
                  <from>
                    <xdr:col>3</xdr:col>
                    <xdr:colOff>361950</xdr:colOff>
                    <xdr:row>59</xdr:row>
                    <xdr:rowOff>171450</xdr:rowOff>
                  </from>
                  <to>
                    <xdr:col>4</xdr:col>
                    <xdr:colOff>295275</xdr:colOff>
                    <xdr:row>60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69" r:id="rId93" name="Option Button 10137">
              <controlPr defaultSize="0" autoFill="0" autoLine="0" autoPict="0">
                <anchor moveWithCells="1">
                  <from>
                    <xdr:col>3</xdr:col>
                    <xdr:colOff>361950</xdr:colOff>
                    <xdr:row>58</xdr:row>
                    <xdr:rowOff>9525</xdr:rowOff>
                  </from>
                  <to>
                    <xdr:col>4</xdr:col>
                    <xdr:colOff>714375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71" r:id="rId94" name="Option Button 10139">
              <controlPr defaultSize="0" autoFill="0" autoLine="0" autoPict="0">
                <anchor moveWithCells="1">
                  <from>
                    <xdr:col>8</xdr:col>
                    <xdr:colOff>76200</xdr:colOff>
                    <xdr:row>59</xdr:row>
                    <xdr:rowOff>161925</xdr:rowOff>
                  </from>
                  <to>
                    <xdr:col>9</xdr:col>
                    <xdr:colOff>352425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22" r:id="rId95" name="Option Button 10342">
              <controlPr defaultSize="0" autoFill="0" autoLine="0" autoPict="0">
                <anchor moveWithCells="1">
                  <from>
                    <xdr:col>6</xdr:col>
                    <xdr:colOff>314325</xdr:colOff>
                    <xdr:row>58</xdr:row>
                    <xdr:rowOff>190500</xdr:rowOff>
                  </from>
                  <to>
                    <xdr:col>9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03" r:id="rId96" name="Option Button 10423">
              <controlPr defaultSize="0" autoFill="0" autoLine="0" autoPict="0">
                <anchor moveWithCells="1">
                  <from>
                    <xdr:col>6</xdr:col>
                    <xdr:colOff>314325</xdr:colOff>
                    <xdr:row>59</xdr:row>
                    <xdr:rowOff>161925</xdr:rowOff>
                  </from>
                  <to>
                    <xdr:col>7</xdr:col>
                    <xdr:colOff>514350</xdr:colOff>
                    <xdr:row>60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744" r:id="rId97" name="Option Button 10664">
              <controlPr defaultSize="0" autoFill="0" autoLine="0" autoPict="0">
                <anchor moveWithCells="1">
                  <from>
                    <xdr:col>8</xdr:col>
                    <xdr:colOff>76200</xdr:colOff>
                    <xdr:row>58</xdr:row>
                    <xdr:rowOff>190500</xdr:rowOff>
                  </from>
                  <to>
                    <xdr:col>10</xdr:col>
                    <xdr:colOff>571500</xdr:colOff>
                    <xdr:row>59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I30"/>
  <sheetViews>
    <sheetView view="pageBreakPreview" zoomScale="90" zoomScaleNormal="100" zoomScaleSheetLayoutView="90" workbookViewId="0">
      <selection sqref="A1:G1"/>
    </sheetView>
  </sheetViews>
  <sheetFormatPr defaultRowHeight="11.25" x14ac:dyDescent="0.15"/>
  <cols>
    <col min="1" max="1" width="12.28515625" style="50" customWidth="1"/>
    <col min="2" max="2" width="11.140625" style="50" customWidth="1"/>
    <col min="3" max="3" width="13" style="50" customWidth="1"/>
    <col min="4" max="5" width="14.5703125" style="50" customWidth="1"/>
    <col min="6" max="6" width="22.5703125" style="51" customWidth="1"/>
    <col min="7" max="7" width="22.5703125" style="50" customWidth="1"/>
    <col min="8" max="8" width="9.140625" style="34"/>
    <col min="9" max="9" width="22" style="34" bestFit="1" customWidth="1"/>
    <col min="10" max="16384" width="9.140625" style="34"/>
  </cols>
  <sheetData>
    <row r="1" spans="1:9" ht="19.5" customHeight="1" x14ac:dyDescent="0.15">
      <c r="A1" s="159" t="s">
        <v>49</v>
      </c>
      <c r="B1" s="159"/>
      <c r="C1" s="159"/>
      <c r="D1" s="159"/>
      <c r="E1" s="159"/>
      <c r="F1" s="159"/>
      <c r="G1" s="159"/>
    </row>
    <row r="2" spans="1:9" ht="19.5" customHeight="1" x14ac:dyDescent="0.15">
      <c r="A2" s="35"/>
      <c r="B2" s="36"/>
      <c r="C2" s="36"/>
      <c r="D2" s="36"/>
      <c r="E2" s="36"/>
      <c r="F2" s="37"/>
      <c r="G2" s="52">
        <v>44635</v>
      </c>
      <c r="I2" s="53"/>
    </row>
    <row r="3" spans="1:9" ht="30" customHeight="1" x14ac:dyDescent="0.15">
      <c r="A3" s="38" t="s">
        <v>50</v>
      </c>
      <c r="B3" s="38" t="s">
        <v>51</v>
      </c>
      <c r="C3" s="38" t="s">
        <v>52</v>
      </c>
      <c r="D3" s="39" t="s">
        <v>53</v>
      </c>
      <c r="E3" s="38" t="s">
        <v>54</v>
      </c>
      <c r="F3" s="40" t="s">
        <v>55</v>
      </c>
      <c r="G3" s="38" t="s">
        <v>56</v>
      </c>
      <c r="I3" s="53" t="s">
        <v>128</v>
      </c>
    </row>
    <row r="4" spans="1:9" ht="30" customHeight="1" x14ac:dyDescent="0.15">
      <c r="A4" s="40" t="s">
        <v>57</v>
      </c>
      <c r="B4" s="64" t="s">
        <v>58</v>
      </c>
      <c r="C4" s="40" t="s">
        <v>59</v>
      </c>
      <c r="D4" s="40" t="s">
        <v>60</v>
      </c>
      <c r="E4" s="40" t="s">
        <v>60</v>
      </c>
      <c r="F4" s="40" t="s">
        <v>61</v>
      </c>
      <c r="G4" s="41" t="s">
        <v>62</v>
      </c>
      <c r="I4" s="53" t="str">
        <f>IF(E4="-","受付時製造年月日要確認",IF(COUNTIF(E4,"*失効*"),"受付時製造年月日要確認","有効"))</f>
        <v>受付時製造年月日要確認</v>
      </c>
    </row>
    <row r="5" spans="1:9" ht="30" customHeight="1" x14ac:dyDescent="0.15">
      <c r="A5" s="40" t="s">
        <v>63</v>
      </c>
      <c r="B5" s="65" t="s">
        <v>64</v>
      </c>
      <c r="C5" s="40" t="s">
        <v>59</v>
      </c>
      <c r="D5" s="40" t="s">
        <v>60</v>
      </c>
      <c r="E5" s="40" t="s">
        <v>60</v>
      </c>
      <c r="F5" s="40" t="s">
        <v>65</v>
      </c>
      <c r="G5" s="42" t="s">
        <v>62</v>
      </c>
      <c r="I5" s="53" t="str">
        <f t="shared" ref="I5:I30" si="0">IF(E5="-","受付時製造年月日要確認",IF(COUNTIF(E5,"*失効*"),"受付時製造年月日要確認","有効"))</f>
        <v>受付時製造年月日要確認</v>
      </c>
    </row>
    <row r="6" spans="1:9" ht="30" customHeight="1" x14ac:dyDescent="0.15">
      <c r="A6" s="40" t="s">
        <v>66</v>
      </c>
      <c r="B6" s="65" t="s">
        <v>67</v>
      </c>
      <c r="C6" s="40" t="s">
        <v>59</v>
      </c>
      <c r="D6" s="40" t="s">
        <v>60</v>
      </c>
      <c r="E6" s="40" t="s">
        <v>60</v>
      </c>
      <c r="F6" s="40" t="s">
        <v>68</v>
      </c>
      <c r="G6" s="42" t="s">
        <v>69</v>
      </c>
      <c r="I6" s="53" t="str">
        <f t="shared" si="0"/>
        <v>受付時製造年月日要確認</v>
      </c>
    </row>
    <row r="7" spans="1:9" ht="30" customHeight="1" x14ac:dyDescent="0.15">
      <c r="A7" s="44" t="s">
        <v>70</v>
      </c>
      <c r="B7" s="66" t="s">
        <v>71</v>
      </c>
      <c r="C7" s="44" t="s">
        <v>72</v>
      </c>
      <c r="D7" s="67">
        <v>34718</v>
      </c>
      <c r="E7" s="67">
        <v>45676</v>
      </c>
      <c r="F7" s="44" t="s">
        <v>73</v>
      </c>
      <c r="G7" s="45"/>
      <c r="I7" s="53" t="str">
        <f t="shared" si="0"/>
        <v>有効</v>
      </c>
    </row>
    <row r="8" spans="1:9" ht="30" customHeight="1" x14ac:dyDescent="0.15">
      <c r="A8" s="44" t="s">
        <v>74</v>
      </c>
      <c r="B8" s="66" t="s">
        <v>75</v>
      </c>
      <c r="C8" s="44" t="s">
        <v>72</v>
      </c>
      <c r="D8" s="67">
        <v>34718</v>
      </c>
      <c r="E8" s="67">
        <v>45676</v>
      </c>
      <c r="F8" s="44" t="s">
        <v>73</v>
      </c>
      <c r="G8" s="45"/>
      <c r="I8" s="53" t="str">
        <f t="shared" si="0"/>
        <v>有効</v>
      </c>
    </row>
    <row r="9" spans="1:9" ht="30" customHeight="1" x14ac:dyDescent="0.15">
      <c r="A9" s="44" t="s">
        <v>76</v>
      </c>
      <c r="B9" s="66" t="s">
        <v>77</v>
      </c>
      <c r="C9" s="44" t="s">
        <v>72</v>
      </c>
      <c r="D9" s="67">
        <v>34718</v>
      </c>
      <c r="E9" s="67">
        <v>45676</v>
      </c>
      <c r="F9" s="44" t="s">
        <v>73</v>
      </c>
      <c r="G9" s="45"/>
      <c r="I9" s="53" t="str">
        <f t="shared" si="0"/>
        <v>有効</v>
      </c>
    </row>
    <row r="10" spans="1:9" ht="30" customHeight="1" x14ac:dyDescent="0.15">
      <c r="A10" s="47" t="s">
        <v>78</v>
      </c>
      <c r="B10" s="68" t="s">
        <v>79</v>
      </c>
      <c r="C10" s="47" t="s">
        <v>72</v>
      </c>
      <c r="D10" s="49">
        <v>34719</v>
      </c>
      <c r="E10" s="47" t="s">
        <v>80</v>
      </c>
      <c r="F10" s="47" t="s">
        <v>81</v>
      </c>
      <c r="G10" s="48" t="s">
        <v>82</v>
      </c>
      <c r="I10" s="53" t="str">
        <f t="shared" si="0"/>
        <v>受付時製造年月日要確認</v>
      </c>
    </row>
    <row r="11" spans="1:9" ht="30" customHeight="1" x14ac:dyDescent="0.15">
      <c r="A11" s="47" t="s">
        <v>83</v>
      </c>
      <c r="B11" s="68" t="s">
        <v>84</v>
      </c>
      <c r="C11" s="47" t="s">
        <v>59</v>
      </c>
      <c r="D11" s="49">
        <v>34719</v>
      </c>
      <c r="E11" s="47" t="s">
        <v>80</v>
      </c>
      <c r="F11" s="47" t="s">
        <v>81</v>
      </c>
      <c r="G11" s="48" t="s">
        <v>82</v>
      </c>
      <c r="I11" s="53" t="str">
        <f t="shared" si="0"/>
        <v>受付時製造年月日要確認</v>
      </c>
    </row>
    <row r="12" spans="1:9" ht="30" customHeight="1" x14ac:dyDescent="0.15">
      <c r="A12" s="47" t="s">
        <v>85</v>
      </c>
      <c r="B12" s="68" t="s">
        <v>86</v>
      </c>
      <c r="C12" s="47" t="s">
        <v>72</v>
      </c>
      <c r="D12" s="49">
        <v>34726</v>
      </c>
      <c r="E12" s="47" t="s">
        <v>87</v>
      </c>
      <c r="F12" s="47" t="s">
        <v>88</v>
      </c>
      <c r="G12" s="48" t="s">
        <v>89</v>
      </c>
      <c r="I12" s="53" t="str">
        <f t="shared" si="0"/>
        <v>受付時製造年月日要確認</v>
      </c>
    </row>
    <row r="13" spans="1:9" ht="30" customHeight="1" x14ac:dyDescent="0.15">
      <c r="A13" s="44" t="s">
        <v>90</v>
      </c>
      <c r="B13" s="66" t="s">
        <v>91</v>
      </c>
      <c r="C13" s="44" t="s">
        <v>72</v>
      </c>
      <c r="D13" s="67">
        <v>34996</v>
      </c>
      <c r="E13" s="67">
        <v>45954</v>
      </c>
      <c r="F13" s="44" t="s">
        <v>92</v>
      </c>
      <c r="G13" s="45"/>
      <c r="I13" s="53" t="str">
        <f t="shared" si="0"/>
        <v>有効</v>
      </c>
    </row>
    <row r="14" spans="1:9" ht="30" customHeight="1" x14ac:dyDescent="0.15">
      <c r="A14" s="44" t="s">
        <v>93</v>
      </c>
      <c r="B14" s="66">
        <v>3423</v>
      </c>
      <c r="C14" s="44" t="s">
        <v>72</v>
      </c>
      <c r="D14" s="67">
        <v>35139</v>
      </c>
      <c r="E14" s="67">
        <v>46096</v>
      </c>
      <c r="F14" s="44" t="s">
        <v>94</v>
      </c>
      <c r="G14" s="45"/>
      <c r="I14" s="53" t="str">
        <f t="shared" si="0"/>
        <v>有効</v>
      </c>
    </row>
    <row r="15" spans="1:9" ht="30" customHeight="1" x14ac:dyDescent="0.15">
      <c r="A15" s="47" t="s">
        <v>95</v>
      </c>
      <c r="B15" s="68" t="s">
        <v>96</v>
      </c>
      <c r="C15" s="47" t="s">
        <v>72</v>
      </c>
      <c r="D15" s="49">
        <v>35465</v>
      </c>
      <c r="E15" s="47" t="s">
        <v>97</v>
      </c>
      <c r="F15" s="47" t="s">
        <v>88</v>
      </c>
      <c r="G15" s="48" t="s">
        <v>98</v>
      </c>
      <c r="I15" s="53" t="str">
        <f t="shared" si="0"/>
        <v>受付時製造年月日要確認</v>
      </c>
    </row>
    <row r="16" spans="1:9" ht="30" customHeight="1" x14ac:dyDescent="0.15">
      <c r="A16" s="44" t="s">
        <v>99</v>
      </c>
      <c r="B16" s="66" t="s">
        <v>100</v>
      </c>
      <c r="C16" s="44" t="s">
        <v>72</v>
      </c>
      <c r="D16" s="67">
        <v>36336</v>
      </c>
      <c r="E16" s="67">
        <v>47294</v>
      </c>
      <c r="F16" s="44" t="s">
        <v>73</v>
      </c>
      <c r="G16" s="45" t="s">
        <v>101</v>
      </c>
      <c r="I16" s="53" t="str">
        <f t="shared" si="0"/>
        <v>有効</v>
      </c>
    </row>
    <row r="17" spans="1:9" ht="30" customHeight="1" x14ac:dyDescent="0.15">
      <c r="A17" s="44" t="s">
        <v>102</v>
      </c>
      <c r="B17" s="66" t="s">
        <v>103</v>
      </c>
      <c r="C17" s="44" t="s">
        <v>72</v>
      </c>
      <c r="D17" s="67">
        <v>36336</v>
      </c>
      <c r="E17" s="67">
        <v>47294</v>
      </c>
      <c r="F17" s="44" t="s">
        <v>73</v>
      </c>
      <c r="G17" s="45" t="s">
        <v>101</v>
      </c>
      <c r="I17" s="53" t="str">
        <f t="shared" si="0"/>
        <v>有効</v>
      </c>
    </row>
    <row r="18" spans="1:9" ht="30" customHeight="1" x14ac:dyDescent="0.15">
      <c r="A18" s="44" t="s">
        <v>104</v>
      </c>
      <c r="B18" s="66" t="s">
        <v>103</v>
      </c>
      <c r="C18" s="44" t="s">
        <v>72</v>
      </c>
      <c r="D18" s="67">
        <v>39539</v>
      </c>
      <c r="E18" s="67">
        <v>46844</v>
      </c>
      <c r="F18" s="44" t="s">
        <v>73</v>
      </c>
      <c r="G18" s="45" t="s">
        <v>101</v>
      </c>
      <c r="I18" s="53" t="str">
        <f t="shared" si="0"/>
        <v>有効</v>
      </c>
    </row>
    <row r="19" spans="1:9" ht="30" customHeight="1" x14ac:dyDescent="0.15">
      <c r="A19" s="44" t="s">
        <v>105</v>
      </c>
      <c r="B19" s="66" t="s">
        <v>106</v>
      </c>
      <c r="C19" s="44" t="s">
        <v>72</v>
      </c>
      <c r="D19" s="67">
        <v>36461</v>
      </c>
      <c r="E19" s="67">
        <v>47419</v>
      </c>
      <c r="F19" s="44" t="s">
        <v>73</v>
      </c>
      <c r="G19" s="45" t="s">
        <v>101</v>
      </c>
      <c r="I19" s="53" t="str">
        <f t="shared" si="0"/>
        <v>有効</v>
      </c>
    </row>
    <row r="20" spans="1:9" ht="30" customHeight="1" x14ac:dyDescent="0.15">
      <c r="A20" s="44" t="s">
        <v>107</v>
      </c>
      <c r="B20" s="66" t="s">
        <v>79</v>
      </c>
      <c r="C20" s="44" t="s">
        <v>72</v>
      </c>
      <c r="D20" s="67">
        <v>38656</v>
      </c>
      <c r="E20" s="67">
        <v>45961</v>
      </c>
      <c r="F20" s="44" t="s">
        <v>92</v>
      </c>
      <c r="G20" s="45"/>
      <c r="I20" s="53" t="str">
        <f t="shared" si="0"/>
        <v>有効</v>
      </c>
    </row>
    <row r="21" spans="1:9" ht="30" customHeight="1" x14ac:dyDescent="0.15">
      <c r="A21" s="47" t="s">
        <v>108</v>
      </c>
      <c r="B21" s="68" t="s">
        <v>96</v>
      </c>
      <c r="C21" s="47" t="s">
        <v>72</v>
      </c>
      <c r="D21" s="49">
        <v>39429</v>
      </c>
      <c r="E21" s="49" t="s">
        <v>109</v>
      </c>
      <c r="F21" s="47" t="s">
        <v>88</v>
      </c>
      <c r="G21" s="48" t="s">
        <v>110</v>
      </c>
      <c r="I21" s="53" t="str">
        <f t="shared" si="0"/>
        <v>受付時製造年月日要確認</v>
      </c>
    </row>
    <row r="22" spans="1:9" ht="30" customHeight="1" x14ac:dyDescent="0.15">
      <c r="A22" s="44" t="s">
        <v>111</v>
      </c>
      <c r="B22" s="66" t="s">
        <v>112</v>
      </c>
      <c r="C22" s="44" t="s">
        <v>72</v>
      </c>
      <c r="D22" s="67">
        <v>40606</v>
      </c>
      <c r="E22" s="67">
        <v>47911</v>
      </c>
      <c r="F22" s="44" t="s">
        <v>88</v>
      </c>
      <c r="G22" s="45"/>
      <c r="I22" s="53" t="str">
        <f t="shared" si="0"/>
        <v>有効</v>
      </c>
    </row>
    <row r="23" spans="1:9" ht="30" customHeight="1" x14ac:dyDescent="0.15">
      <c r="A23" s="44" t="s">
        <v>113</v>
      </c>
      <c r="B23" s="66" t="s">
        <v>114</v>
      </c>
      <c r="C23" s="44" t="s">
        <v>72</v>
      </c>
      <c r="D23" s="67">
        <v>40606</v>
      </c>
      <c r="E23" s="67">
        <v>47911</v>
      </c>
      <c r="F23" s="44" t="s">
        <v>88</v>
      </c>
      <c r="G23" s="45"/>
      <c r="I23" s="53" t="str">
        <f t="shared" si="0"/>
        <v>有効</v>
      </c>
    </row>
    <row r="24" spans="1:9" ht="30" customHeight="1" x14ac:dyDescent="0.15">
      <c r="A24" s="44" t="s">
        <v>115</v>
      </c>
      <c r="B24" s="66" t="s">
        <v>116</v>
      </c>
      <c r="C24" s="44" t="s">
        <v>72</v>
      </c>
      <c r="D24" s="67">
        <v>40982</v>
      </c>
      <c r="E24" s="67">
        <v>48287</v>
      </c>
      <c r="F24" s="44" t="s">
        <v>73</v>
      </c>
      <c r="G24" s="45" t="s">
        <v>101</v>
      </c>
      <c r="I24" s="53" t="str">
        <f t="shared" si="0"/>
        <v>有効</v>
      </c>
    </row>
    <row r="25" spans="1:9" ht="30" customHeight="1" x14ac:dyDescent="0.15">
      <c r="A25" s="44" t="s">
        <v>117</v>
      </c>
      <c r="B25" s="66" t="s">
        <v>118</v>
      </c>
      <c r="C25" s="44" t="s">
        <v>72</v>
      </c>
      <c r="D25" s="67">
        <v>40982</v>
      </c>
      <c r="E25" s="67">
        <v>48287</v>
      </c>
      <c r="F25" s="44" t="s">
        <v>73</v>
      </c>
      <c r="G25" s="45" t="s">
        <v>101</v>
      </c>
      <c r="I25" s="53" t="str">
        <f t="shared" si="0"/>
        <v>有効</v>
      </c>
    </row>
    <row r="26" spans="1:9" ht="30" customHeight="1" x14ac:dyDescent="0.15">
      <c r="A26" s="44" t="s">
        <v>119</v>
      </c>
      <c r="B26" s="66" t="s">
        <v>150</v>
      </c>
      <c r="C26" s="44" t="s">
        <v>72</v>
      </c>
      <c r="D26" s="67">
        <v>41449</v>
      </c>
      <c r="E26" s="67">
        <v>45101</v>
      </c>
      <c r="F26" s="44" t="s">
        <v>92</v>
      </c>
      <c r="G26" s="45"/>
      <c r="I26" s="53" t="str">
        <f t="shared" si="0"/>
        <v>有効</v>
      </c>
    </row>
    <row r="27" spans="1:9" ht="30" customHeight="1" x14ac:dyDescent="0.15">
      <c r="A27" s="44" t="s">
        <v>120</v>
      </c>
      <c r="B27" s="66" t="s">
        <v>116</v>
      </c>
      <c r="C27" s="44" t="s">
        <v>72</v>
      </c>
      <c r="D27" s="67">
        <v>41449</v>
      </c>
      <c r="E27" s="67">
        <v>45101</v>
      </c>
      <c r="F27" s="44" t="s">
        <v>73</v>
      </c>
      <c r="G27" s="45" t="s">
        <v>101</v>
      </c>
      <c r="I27" s="53" t="str">
        <f t="shared" si="0"/>
        <v>有効</v>
      </c>
    </row>
    <row r="28" spans="1:9" ht="30" customHeight="1" x14ac:dyDescent="0.15">
      <c r="A28" s="44" t="s">
        <v>121</v>
      </c>
      <c r="B28" s="66" t="s">
        <v>118</v>
      </c>
      <c r="C28" s="44" t="s">
        <v>72</v>
      </c>
      <c r="D28" s="67">
        <v>41449</v>
      </c>
      <c r="E28" s="67">
        <v>45101</v>
      </c>
      <c r="F28" s="44" t="s">
        <v>73</v>
      </c>
      <c r="G28" s="45" t="s">
        <v>101</v>
      </c>
      <c r="I28" s="53" t="str">
        <f t="shared" si="0"/>
        <v>有効</v>
      </c>
    </row>
    <row r="29" spans="1:9" ht="30" customHeight="1" x14ac:dyDescent="0.15">
      <c r="A29" s="40" t="s">
        <v>122</v>
      </c>
      <c r="B29" s="65" t="s">
        <v>123</v>
      </c>
      <c r="C29" s="40" t="s">
        <v>72</v>
      </c>
      <c r="D29" s="67">
        <v>41869</v>
      </c>
      <c r="E29" s="67">
        <v>45522</v>
      </c>
      <c r="F29" s="40" t="s">
        <v>94</v>
      </c>
      <c r="G29" s="42" t="s">
        <v>124</v>
      </c>
      <c r="I29" s="53" t="str">
        <f t="shared" si="0"/>
        <v>有効</v>
      </c>
    </row>
    <row r="30" spans="1:9" ht="30" customHeight="1" x14ac:dyDescent="0.15">
      <c r="A30" s="40" t="s">
        <v>125</v>
      </c>
      <c r="B30" s="65" t="s">
        <v>149</v>
      </c>
      <c r="C30" s="40" t="s">
        <v>72</v>
      </c>
      <c r="D30" s="69">
        <v>43125</v>
      </c>
      <c r="E30" s="69">
        <v>46777</v>
      </c>
      <c r="F30" s="40" t="s">
        <v>94</v>
      </c>
      <c r="G30" s="42" t="s">
        <v>126</v>
      </c>
      <c r="I30" s="53" t="str">
        <f t="shared" si="0"/>
        <v>有効</v>
      </c>
    </row>
  </sheetData>
  <mergeCells count="1">
    <mergeCell ref="A1:G1"/>
  </mergeCells>
  <phoneticPr fontId="2"/>
  <pageMargins left="0.5" right="0.27" top="0.31" bottom="0.32" header="0.21" footer="0.2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49"/>
  <sheetViews>
    <sheetView view="pageBreakPreview" zoomScale="85" zoomScaleNormal="100" zoomScaleSheetLayoutView="85" workbookViewId="0">
      <selection sqref="A1:B1"/>
    </sheetView>
  </sheetViews>
  <sheetFormatPr defaultRowHeight="11.25" x14ac:dyDescent="0.15"/>
  <cols>
    <col min="1" max="1" width="16.85546875" style="50" customWidth="1"/>
    <col min="2" max="2" width="42.5703125" style="63" bestFit="1" customWidth="1"/>
    <col min="3" max="16384" width="9.140625" style="34"/>
  </cols>
  <sheetData>
    <row r="1" spans="1:2" ht="19.5" customHeight="1" x14ac:dyDescent="0.15">
      <c r="A1" s="159" t="s">
        <v>131</v>
      </c>
      <c r="B1" s="159"/>
    </row>
    <row r="2" spans="1:2" ht="19.5" customHeight="1" x14ac:dyDescent="0.15">
      <c r="A2" s="35"/>
      <c r="B2" s="54"/>
    </row>
    <row r="3" spans="1:2" ht="30" customHeight="1" x14ac:dyDescent="0.15">
      <c r="A3" s="38" t="s">
        <v>50</v>
      </c>
      <c r="B3" s="40" t="s">
        <v>55</v>
      </c>
    </row>
    <row r="4" spans="1:2" ht="30" customHeight="1" x14ac:dyDescent="0.15">
      <c r="A4" s="43" t="s">
        <v>57</v>
      </c>
      <c r="B4" s="55" t="s">
        <v>61</v>
      </c>
    </row>
    <row r="5" spans="1:2" ht="30" customHeight="1" x14ac:dyDescent="0.15">
      <c r="A5" s="56"/>
      <c r="B5" s="55" t="s">
        <v>132</v>
      </c>
    </row>
    <row r="6" spans="1:2" ht="30" customHeight="1" x14ac:dyDescent="0.15">
      <c r="A6" s="56"/>
      <c r="B6" s="55" t="s">
        <v>133</v>
      </c>
    </row>
    <row r="7" spans="1:2" ht="30" customHeight="1" x14ac:dyDescent="0.15">
      <c r="A7" s="57"/>
      <c r="B7" s="55" t="s">
        <v>143</v>
      </c>
    </row>
    <row r="8" spans="1:2" ht="30" customHeight="1" x14ac:dyDescent="0.15">
      <c r="A8" s="43" t="s">
        <v>63</v>
      </c>
      <c r="B8" s="55" t="s">
        <v>65</v>
      </c>
    </row>
    <row r="9" spans="1:2" ht="30" customHeight="1" x14ac:dyDescent="0.15">
      <c r="A9" s="57"/>
      <c r="B9" s="55" t="s">
        <v>134</v>
      </c>
    </row>
    <row r="10" spans="1:2" ht="30" customHeight="1" x14ac:dyDescent="0.15">
      <c r="A10" s="38" t="s">
        <v>66</v>
      </c>
      <c r="B10" s="55" t="s">
        <v>68</v>
      </c>
    </row>
    <row r="11" spans="1:2" ht="30" customHeight="1" x14ac:dyDescent="0.15">
      <c r="A11" s="43" t="s">
        <v>70</v>
      </c>
      <c r="B11" s="58" t="s">
        <v>135</v>
      </c>
    </row>
    <row r="12" spans="1:2" ht="30" customHeight="1" x14ac:dyDescent="0.15">
      <c r="A12" s="43" t="s">
        <v>74</v>
      </c>
      <c r="B12" s="58" t="s">
        <v>135</v>
      </c>
    </row>
    <row r="13" spans="1:2" ht="30" customHeight="1" x14ac:dyDescent="0.15">
      <c r="A13" s="43" t="s">
        <v>76</v>
      </c>
      <c r="B13" s="58" t="s">
        <v>135</v>
      </c>
    </row>
    <row r="14" spans="1:2" ht="30" customHeight="1" x14ac:dyDescent="0.15">
      <c r="A14" s="46" t="s">
        <v>78</v>
      </c>
      <c r="B14" s="59" t="s">
        <v>81</v>
      </c>
    </row>
    <row r="15" spans="1:2" ht="30" customHeight="1" x14ac:dyDescent="0.15">
      <c r="A15" s="60"/>
      <c r="B15" s="59" t="s">
        <v>137</v>
      </c>
    </row>
    <row r="16" spans="1:2" ht="30" customHeight="1" x14ac:dyDescent="0.15">
      <c r="A16" s="46" t="s">
        <v>83</v>
      </c>
      <c r="B16" s="59" t="s">
        <v>81</v>
      </c>
    </row>
    <row r="17" spans="1:2" ht="30" customHeight="1" x14ac:dyDescent="0.15">
      <c r="A17" s="60"/>
      <c r="B17" s="59" t="s">
        <v>137</v>
      </c>
    </row>
    <row r="18" spans="1:2" ht="30" customHeight="1" x14ac:dyDescent="0.15">
      <c r="A18" s="46" t="s">
        <v>85</v>
      </c>
      <c r="B18" s="59" t="s">
        <v>134</v>
      </c>
    </row>
    <row r="19" spans="1:2" ht="30" customHeight="1" x14ac:dyDescent="0.15">
      <c r="A19" s="43" t="s">
        <v>90</v>
      </c>
      <c r="B19" s="58" t="s">
        <v>92</v>
      </c>
    </row>
    <row r="20" spans="1:2" ht="30" customHeight="1" x14ac:dyDescent="0.15">
      <c r="A20" s="56"/>
      <c r="B20" s="58" t="s">
        <v>138</v>
      </c>
    </row>
    <row r="21" spans="1:2" ht="30" customHeight="1" x14ac:dyDescent="0.15">
      <c r="A21" s="56"/>
      <c r="B21" s="58" t="s">
        <v>136</v>
      </c>
    </row>
    <row r="22" spans="1:2" ht="30" customHeight="1" x14ac:dyDescent="0.15">
      <c r="A22" s="56"/>
      <c r="B22" s="58" t="s">
        <v>139</v>
      </c>
    </row>
    <row r="23" spans="1:2" ht="30" customHeight="1" x14ac:dyDescent="0.15">
      <c r="A23" s="57"/>
      <c r="B23" s="58" t="s">
        <v>140</v>
      </c>
    </row>
    <row r="24" spans="1:2" ht="30" customHeight="1" x14ac:dyDescent="0.15">
      <c r="A24" s="43" t="s">
        <v>93</v>
      </c>
      <c r="B24" s="58" t="s">
        <v>94</v>
      </c>
    </row>
    <row r="25" spans="1:2" ht="30" customHeight="1" x14ac:dyDescent="0.15">
      <c r="A25" s="46" t="s">
        <v>95</v>
      </c>
      <c r="B25" s="59" t="s">
        <v>88</v>
      </c>
    </row>
    <row r="26" spans="1:2" ht="30" customHeight="1" x14ac:dyDescent="0.15">
      <c r="A26" s="60"/>
      <c r="B26" s="61" t="s">
        <v>134</v>
      </c>
    </row>
    <row r="27" spans="1:2" ht="30" customHeight="1" x14ac:dyDescent="0.15">
      <c r="A27" s="43" t="s">
        <v>99</v>
      </c>
      <c r="B27" s="62" t="s">
        <v>141</v>
      </c>
    </row>
    <row r="28" spans="1:2" ht="30" customHeight="1" x14ac:dyDescent="0.15">
      <c r="A28" s="57"/>
      <c r="B28" s="55" t="s">
        <v>135</v>
      </c>
    </row>
    <row r="29" spans="1:2" ht="30" customHeight="1" x14ac:dyDescent="0.15">
      <c r="A29" s="43" t="s">
        <v>102</v>
      </c>
      <c r="B29" s="62" t="s">
        <v>141</v>
      </c>
    </row>
    <row r="30" spans="1:2" ht="30" customHeight="1" x14ac:dyDescent="0.15">
      <c r="A30" s="57"/>
      <c r="B30" s="58" t="s">
        <v>135</v>
      </c>
    </row>
    <row r="31" spans="1:2" ht="30" customHeight="1" x14ac:dyDescent="0.15">
      <c r="A31" s="43" t="s">
        <v>104</v>
      </c>
      <c r="B31" s="62" t="s">
        <v>141</v>
      </c>
    </row>
    <row r="32" spans="1:2" ht="30" customHeight="1" x14ac:dyDescent="0.15">
      <c r="A32" s="43" t="s">
        <v>105</v>
      </c>
      <c r="B32" s="62" t="s">
        <v>144</v>
      </c>
    </row>
    <row r="33" spans="1:2" ht="30" customHeight="1" x14ac:dyDescent="0.15">
      <c r="A33" s="57"/>
      <c r="B33" s="58" t="s">
        <v>135</v>
      </c>
    </row>
    <row r="34" spans="1:2" ht="30" customHeight="1" x14ac:dyDescent="0.15">
      <c r="A34" s="43" t="s">
        <v>107</v>
      </c>
      <c r="B34" s="58" t="s">
        <v>92</v>
      </c>
    </row>
    <row r="35" spans="1:2" ht="30" customHeight="1" x14ac:dyDescent="0.15">
      <c r="A35" s="46" t="s">
        <v>108</v>
      </c>
      <c r="B35" s="59" t="s">
        <v>88</v>
      </c>
    </row>
    <row r="36" spans="1:2" ht="30" customHeight="1" x14ac:dyDescent="0.15">
      <c r="A36" s="60"/>
      <c r="B36" s="61" t="s">
        <v>134</v>
      </c>
    </row>
    <row r="37" spans="1:2" ht="30" customHeight="1" x14ac:dyDescent="0.15">
      <c r="A37" s="43" t="s">
        <v>111</v>
      </c>
      <c r="B37" s="58" t="s">
        <v>88</v>
      </c>
    </row>
    <row r="38" spans="1:2" ht="30" customHeight="1" x14ac:dyDescent="0.15">
      <c r="A38" s="57"/>
      <c r="B38" s="58" t="s">
        <v>134</v>
      </c>
    </row>
    <row r="39" spans="1:2" ht="30" customHeight="1" x14ac:dyDescent="0.15">
      <c r="A39" s="43" t="s">
        <v>113</v>
      </c>
      <c r="B39" s="58" t="s">
        <v>88</v>
      </c>
    </row>
    <row r="40" spans="1:2" ht="30" customHeight="1" x14ac:dyDescent="0.15">
      <c r="A40" s="57"/>
      <c r="B40" s="58" t="s">
        <v>134</v>
      </c>
    </row>
    <row r="41" spans="1:2" ht="30" customHeight="1" x14ac:dyDescent="0.15">
      <c r="A41" s="43" t="s">
        <v>115</v>
      </c>
      <c r="B41" s="58" t="s">
        <v>73</v>
      </c>
    </row>
    <row r="42" spans="1:2" ht="30" customHeight="1" x14ac:dyDescent="0.15">
      <c r="A42" s="57"/>
      <c r="B42" s="58" t="s">
        <v>142</v>
      </c>
    </row>
    <row r="43" spans="1:2" ht="30" customHeight="1" x14ac:dyDescent="0.15">
      <c r="A43" s="43" t="s">
        <v>117</v>
      </c>
      <c r="B43" s="58" t="s">
        <v>73</v>
      </c>
    </row>
    <row r="44" spans="1:2" ht="30" customHeight="1" x14ac:dyDescent="0.15">
      <c r="A44" s="43" t="s">
        <v>119</v>
      </c>
      <c r="B44" s="58" t="s">
        <v>92</v>
      </c>
    </row>
    <row r="45" spans="1:2" ht="30" customHeight="1" x14ac:dyDescent="0.15">
      <c r="A45" s="57"/>
      <c r="B45" s="58" t="s">
        <v>138</v>
      </c>
    </row>
    <row r="46" spans="1:2" ht="30" customHeight="1" x14ac:dyDescent="0.15">
      <c r="A46" s="43" t="s">
        <v>120</v>
      </c>
      <c r="B46" s="58" t="s">
        <v>73</v>
      </c>
    </row>
    <row r="47" spans="1:2" ht="30" customHeight="1" x14ac:dyDescent="0.15">
      <c r="A47" s="43" t="s">
        <v>121</v>
      </c>
      <c r="B47" s="58" t="s">
        <v>73</v>
      </c>
    </row>
    <row r="48" spans="1:2" ht="30" customHeight="1" x14ac:dyDescent="0.15">
      <c r="A48" s="38" t="s">
        <v>122</v>
      </c>
      <c r="B48" s="55" t="s">
        <v>94</v>
      </c>
    </row>
    <row r="49" spans="1:2" ht="30" customHeight="1" x14ac:dyDescent="0.15">
      <c r="A49" s="38" t="s">
        <v>125</v>
      </c>
      <c r="B49" s="55" t="s">
        <v>94</v>
      </c>
    </row>
  </sheetData>
  <mergeCells count="1">
    <mergeCell ref="A1:B1"/>
  </mergeCells>
  <phoneticPr fontId="2"/>
  <pageMargins left="0.5" right="0.27" top="0.31" bottom="0.32" header="0.21" footer="0.2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56</vt:i4>
      </vt:variant>
    </vt:vector>
  </HeadingPairs>
  <TitlesOfParts>
    <vt:vector size="59" baseType="lpstr">
      <vt:lpstr>申請書</vt:lpstr>
      <vt:lpstr>照度計型式承認一覧表</vt:lpstr>
      <vt:lpstr>製造者</vt:lpstr>
      <vt:lpstr>照度計型式承認一覧表!Print_Area</vt:lpstr>
      <vt:lpstr>申請書!Print_Area</vt:lpstr>
      <vt:lpstr>製造者!Print_Area</vt:lpstr>
      <vt:lpstr>型の記号</vt:lpstr>
      <vt:lpstr>型の記号_51013</vt:lpstr>
      <vt:lpstr>型の記号_51022</vt:lpstr>
      <vt:lpstr>型の記号_FT3424</vt:lpstr>
      <vt:lpstr>型の記号_FT3425</vt:lpstr>
      <vt:lpstr>型の記号_選択不要時01</vt:lpstr>
      <vt:lpstr>型の記号_選択不要時02</vt:lpstr>
      <vt:lpstr>型の記号_選択不要時03</vt:lpstr>
      <vt:lpstr>型の記号_選択不要時04</vt:lpstr>
      <vt:lpstr>型の記号_選択不要時05</vt:lpstr>
      <vt:lpstr>型の記号_選択不要時06</vt:lpstr>
      <vt:lpstr>型の記号_選択不要時07</vt:lpstr>
      <vt:lpstr>型の記号_選択不要時08</vt:lpstr>
      <vt:lpstr>型の記号_選択不要時09</vt:lpstr>
      <vt:lpstr>型の記号_選択不要時10</vt:lpstr>
      <vt:lpstr>型式失効予定日</vt:lpstr>
      <vt:lpstr>型式承認番号</vt:lpstr>
      <vt:lpstr>種類</vt:lpstr>
      <vt:lpstr>申請書!種類_アナログ指示式</vt:lpstr>
      <vt:lpstr>申請書!種類_デジタル式</vt:lpstr>
      <vt:lpstr>申請書!種類_未選択</vt:lpstr>
      <vt:lpstr>承認日</vt:lpstr>
      <vt:lpstr>申請書!新修_修理品</vt:lpstr>
      <vt:lpstr>申請書!新修_新品</vt:lpstr>
      <vt:lpstr>申請書!新修_未選択</vt:lpstr>
      <vt:lpstr>製造者</vt:lpstr>
      <vt:lpstr>製造者_E_1_1</vt:lpstr>
      <vt:lpstr>製造者_E_10</vt:lpstr>
      <vt:lpstr>製造者_E_11</vt:lpstr>
      <vt:lpstr>製造者_E_12</vt:lpstr>
      <vt:lpstr>製造者_E_13</vt:lpstr>
      <vt:lpstr>製造者_E_14</vt:lpstr>
      <vt:lpstr>製造者_E_14_1</vt:lpstr>
      <vt:lpstr>製造者_E_15</vt:lpstr>
      <vt:lpstr>製造者_E_2</vt:lpstr>
      <vt:lpstr>製造者_E_3</vt:lpstr>
      <vt:lpstr>製造者_E_4</vt:lpstr>
      <vt:lpstr>製造者_E_5</vt:lpstr>
      <vt:lpstr>製造者_E_6</vt:lpstr>
      <vt:lpstr>製造者_E_7</vt:lpstr>
      <vt:lpstr>製造者_E_8</vt:lpstr>
      <vt:lpstr>製造者_E_9</vt:lpstr>
      <vt:lpstr>製造者_EE061</vt:lpstr>
      <vt:lpstr>製造者_EE071</vt:lpstr>
      <vt:lpstr>製造者_EE111</vt:lpstr>
      <vt:lpstr>製造者_EE112</vt:lpstr>
      <vt:lpstr>製造者_EE121</vt:lpstr>
      <vt:lpstr>製造者_EE122</vt:lpstr>
      <vt:lpstr>製造者_EE131</vt:lpstr>
      <vt:lpstr>製造者_EE132</vt:lpstr>
      <vt:lpstr>製造者_EE133</vt:lpstr>
      <vt:lpstr>製造者_EE141</vt:lpstr>
      <vt:lpstr>製造者_EE181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Shimomura</dc:creator>
  <cp:keywords/>
  <dc:description/>
  <cp:lastModifiedBy>細川 英一</cp:lastModifiedBy>
  <cp:revision/>
  <cp:lastPrinted>2023-04-04T05:51:25Z</cp:lastPrinted>
  <dcterms:created xsi:type="dcterms:W3CDTF">2009-02-15T03:41:26Z</dcterms:created>
  <dcterms:modified xsi:type="dcterms:W3CDTF">2023-04-04T05:51:38Z</dcterms:modified>
  <cp:category/>
  <cp:contentStatus/>
</cp:coreProperties>
</file>